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000神戸市陸協HP\2023\02simin\"/>
    </mc:Choice>
  </mc:AlternateContent>
  <xr:revisionPtr revIDLastSave="0" documentId="13_ncr:1_{420019E0-830A-4F9C-9EF1-A291027C88DC}"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AA9" i="7"/>
  <c r="Z9" i="7"/>
  <c r="I2" i="2"/>
  <c r="H2" i="2"/>
  <c r="G2" i="2"/>
  <c r="P22" i="8" l="1"/>
  <c r="Q22" i="8"/>
  <c r="R22" i="8"/>
  <c r="R21" i="8"/>
  <c r="Q21" i="8"/>
  <c r="P21" i="8"/>
  <c r="P19" i="8"/>
  <c r="Q19" i="8"/>
  <c r="R19" i="8"/>
  <c r="S13" i="8" l="1"/>
  <c r="T13" i="8"/>
  <c r="U13" i="8" l="1"/>
  <c r="AA12" i="7"/>
  <c r="Z12" i="7"/>
  <c r="AF14" i="5"/>
  <c r="AE14" i="5"/>
  <c r="AD14" i="5"/>
  <c r="AD14" i="7"/>
  <c r="AE14" i="7"/>
  <c r="AF14" i="7"/>
  <c r="AF13" i="7"/>
  <c r="AE13" i="7"/>
  <c r="AD13" i="7"/>
  <c r="Z10" i="7" l="1"/>
  <c r="A4" i="10"/>
  <c r="AA10" i="7"/>
  <c r="D16" i="13" s="1"/>
  <c r="A5" i="10"/>
  <c r="AA12" i="5"/>
  <c r="C15" i="13" l="1"/>
  <c r="C5" i="10"/>
  <c r="C4" i="10"/>
  <c r="AA10" i="5"/>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D11" i="13" l="1"/>
  <c r="AA9" i="5"/>
  <c r="C3" i="10"/>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6" i="13"/>
  <c r="E16"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Z10" i="5" l="1"/>
  <c r="A2" i="10"/>
  <c r="C2" i="10" s="1"/>
  <c r="B3" i="10"/>
  <c r="B5" i="10"/>
  <c r="B4" i="10"/>
  <c r="AC11" i="7"/>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5" i="13"/>
  <c r="X10" i="7"/>
  <c r="A11" i="7"/>
  <c r="B19" i="8" s="1"/>
  <c r="C19" i="8" s="1"/>
  <c r="D18" i="8"/>
  <c r="E1" i="8"/>
  <c r="F1" i="8" s="1"/>
  <c r="C18" i="8"/>
  <c r="AA18" i="8" s="1"/>
  <c r="U10" i="8"/>
  <c r="X10" i="5"/>
  <c r="C9" i="13" s="1"/>
  <c r="E9" i="13" s="1"/>
  <c r="Y10" i="7"/>
  <c r="C13" i="13" s="1"/>
  <c r="E13" i="13" s="1"/>
  <c r="Y10" i="5"/>
  <c r="C8" i="13" s="1"/>
  <c r="E8" i="13" s="1"/>
  <c r="P13" i="8"/>
  <c r="T11" i="8"/>
  <c r="U11" i="8" s="1"/>
  <c r="AB12" i="7"/>
  <c r="AB10" i="7" s="1"/>
  <c r="C17" i="13" s="1"/>
  <c r="E17" i="13" s="1"/>
  <c r="A3" i="3"/>
  <c r="B3" i="3"/>
  <c r="A5" i="3"/>
  <c r="A4" i="3"/>
  <c r="B2" i="10" l="1"/>
  <c r="Z9" i="5"/>
  <c r="S12" i="8"/>
  <c r="U12" i="8" s="1"/>
  <c r="S14" i="8" s="1"/>
  <c r="F2" i="2" s="1"/>
  <c r="AC11" i="5"/>
  <c r="AC10" i="5"/>
  <c r="AB12" i="5"/>
  <c r="AB10" i="5" s="1"/>
  <c r="C12" i="13" s="1"/>
  <c r="E12" i="13" s="1"/>
  <c r="C14" i="13"/>
  <c r="E14"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c r="B12" i="9" s="1"/>
  <c r="AG29" i="8" l="1"/>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B33" i="8"/>
  <c r="B17" i="9" s="1"/>
  <c r="AA34" i="8"/>
  <c r="AH34" i="8"/>
  <c r="H18" i="9" s="1"/>
  <c r="AG34" i="8"/>
  <c r="G18" i="9" s="1"/>
  <c r="AD34" i="8"/>
  <c r="D18" i="9" s="1"/>
  <c r="AE34" i="8"/>
  <c r="E18" i="9" s="1"/>
  <c r="AF34" i="8"/>
  <c r="F18" i="9" s="1"/>
  <c r="AC34" i="8"/>
  <c r="C18" i="9" s="1"/>
  <c r="B36" i="8"/>
  <c r="N36" i="8" s="1"/>
  <c r="E35" i="8"/>
  <c r="I35" i="8"/>
  <c r="I10" i="9"/>
  <c r="C35" i="8"/>
  <c r="G35" i="8"/>
  <c r="D35" i="8"/>
  <c r="F35" i="8"/>
  <c r="H35" i="8"/>
  <c r="Z34" i="8" l="1"/>
  <c r="W34" i="8"/>
  <c r="X34" i="8"/>
  <c r="Y34" i="8"/>
  <c r="K20" i="9"/>
  <c r="AK36" i="8"/>
  <c r="AI34" i="8"/>
  <c r="J36" i="8"/>
  <c r="J20" i="9"/>
  <c r="M35" i="8"/>
  <c r="L35" i="8"/>
  <c r="K35" i="8"/>
  <c r="AC35" i="8"/>
  <c r="C19" i="9" s="1"/>
  <c r="AE35" i="8"/>
  <c r="E19" i="9" s="1"/>
  <c r="AH35" i="8"/>
  <c r="H19" i="9" s="1"/>
  <c r="AD35" i="8"/>
  <c r="D19" i="9" s="1"/>
  <c r="AF35" i="8"/>
  <c r="F19" i="9" s="1"/>
  <c r="AA35" i="8"/>
  <c r="AG35" i="8"/>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C36" i="8"/>
  <c r="C20" i="9" s="1"/>
  <c r="AH36" i="8"/>
  <c r="H20" i="9" s="1"/>
  <c r="AG36" i="8"/>
  <c r="G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H37" i="8"/>
  <c r="H21" i="9" s="1"/>
  <c r="AD37" i="8"/>
  <c r="D21" i="9" s="1"/>
  <c r="AF37" i="8"/>
  <c r="F21" i="9" s="1"/>
  <c r="AG37" i="8"/>
  <c r="G21" i="9" s="1"/>
  <c r="A20" i="9"/>
  <c r="AB36" i="8"/>
  <c r="B20" i="9" s="1"/>
  <c r="Z37" i="8" l="1"/>
  <c r="W37" i="8"/>
  <c r="X37" i="8"/>
  <c r="Y37" i="8"/>
  <c r="K23" i="9"/>
  <c r="AK39" i="8"/>
  <c r="AI37" i="8"/>
  <c r="J39" i="8"/>
  <c r="J23" i="9"/>
  <c r="M38" i="8"/>
  <c r="L38" i="8"/>
  <c r="K38" i="8"/>
  <c r="AB37" i="8"/>
  <c r="B21" i="9" s="1"/>
  <c r="A21" i="9"/>
  <c r="AA38" i="8"/>
  <c r="AE38" i="8"/>
  <c r="E22" i="9" s="1"/>
  <c r="AH38" i="8"/>
  <c r="H22" i="9" s="1"/>
  <c r="AG38" i="8"/>
  <c r="G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D39" i="8"/>
  <c r="D23" i="9" s="1"/>
  <c r="AF39" i="8"/>
  <c r="F23" i="9" s="1"/>
  <c r="AG39" i="8"/>
  <c r="G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H40" i="8"/>
  <c r="H24" i="9" s="1"/>
  <c r="AG40" i="8"/>
  <c r="G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F41" i="8"/>
  <c r="F25" i="9" s="1"/>
  <c r="AG41" i="8"/>
  <c r="G25" i="9" s="1"/>
  <c r="A24" i="9"/>
  <c r="AB40" i="8"/>
  <c r="B24" i="9" s="1"/>
  <c r="Z41" i="8" l="1"/>
  <c r="W41" i="8"/>
  <c r="X41" i="8"/>
  <c r="Y41" i="8"/>
  <c r="K27" i="9"/>
  <c r="AK43" i="8"/>
  <c r="AI41" i="8"/>
  <c r="M42" i="8"/>
  <c r="L42" i="8"/>
  <c r="K42" i="8"/>
  <c r="J27" i="9"/>
  <c r="J43" i="8"/>
  <c r="AB41" i="8"/>
  <c r="B25" i="9" s="1"/>
  <c r="A25" i="9"/>
  <c r="AA42" i="8"/>
  <c r="AH42" i="8"/>
  <c r="H26" i="9" s="1"/>
  <c r="AG42" i="8"/>
  <c r="G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c r="G27" i="9" s="1"/>
  <c r="A26" i="9"/>
  <c r="AB42" i="8"/>
  <c r="B26" i="9" s="1"/>
  <c r="Z43" i="8" l="1"/>
  <c r="W43" i="8"/>
  <c r="X43" i="8"/>
  <c r="Y43" i="8"/>
  <c r="K29" i="9"/>
  <c r="AK45" i="8"/>
  <c r="AI43" i="8"/>
  <c r="M44" i="8"/>
  <c r="K44" i="8"/>
  <c r="L44" i="8"/>
  <c r="J29" i="9"/>
  <c r="J45" i="8"/>
  <c r="A27" i="9"/>
  <c r="AB43" i="8"/>
  <c r="B27" i="9" s="1"/>
  <c r="AA44" i="8"/>
  <c r="AC44" i="8"/>
  <c r="C28" i="9" s="1"/>
  <c r="AH44" i="8"/>
  <c r="H28" i="9" s="1"/>
  <c r="AG44" i="8"/>
  <c r="G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E46" i="8"/>
  <c r="E30" i="9" s="1"/>
  <c r="AH46" i="8"/>
  <c r="H30" i="9" s="1"/>
  <c r="AG46" i="8"/>
  <c r="G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D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<sst xmlns="http://schemas.openxmlformats.org/spreadsheetml/2006/main" count="606" uniqueCount="497">
  <si>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</si>
  <si>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</si>
  <si>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</si>
  <si>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</si>
  <si>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</si>
  <si>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</si>
  <si>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</si>
  <si>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</si>
  <si>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</si>
  <si>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</si>
  <si>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</si>
  <si>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</si>
  <si>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</si>
  <si>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</si>
  <si>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</si>
  <si>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</si>
  <si>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</si>
  <si>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</si>
  <si>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</si>
  <si>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</si>
  <si>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</si>
  <si>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</si>
  <si>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</si>
  <si>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</si>
  <si>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</si>
  <si>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</si>
  <si>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</si>
  <si>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</si>
  <si>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</si>
  <si>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</si>
  <si>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</si>
  <si>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</si>
  <si>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</si>
  <si>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</si>
  <si>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</si>
  <si>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</si>
  <si>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</si>
  <si>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</si>
  <si>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</si>
  <si>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</si>
  <si>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</si>
  <si>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</si>
  <si>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</si>
  <si>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</si>
  <si>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</si>
  <si>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</si>
  <si>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</si>
  <si>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</si>
  <si>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</si>
  <si>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</si>
  <si>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</si>
  <si>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</si>
  <si>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</si>
  <si>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</si>
  <si>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</si>
  <si>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</si>
  <si>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</si>
  <si>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</si>
  <si>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</si>
  <si>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</si>
  <si>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</si>
  <si>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</si>
  <si>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</si>
  <si>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</si>
  <si>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</si>
  <si>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</si>
  <si>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</si>
  <si>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</si>
  <si>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</si>
  <si>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</si>
  <si>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</si>
  <si>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</si>
  <si>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</si>
  <si>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</si>
  <si>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</si>
  <si>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</si>
  <si>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</si>
  <si>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</si>
  <si>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</si>
  <si>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</si>
  <si>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</si>
  <si>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</si>
  <si>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</si>
  <si>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</si>
  <si>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</si>
  <si>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</si>
  <si>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</si>
  <si>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</si>
  <si>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</si>
  <si>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</si>
  <si>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</si>
  <si>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</si>
  <si>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</si>
  <si>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</si>
  <si>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</si>
  <si>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</si>
  <si>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</si>
  <si>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</si>
  <si>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</si>
  <si>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</si>
  <si>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</si>
  <si>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</si>
  <si>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</si>
  <si>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</si>
  <si>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</si>
  <si>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</si>
  <si>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</si>
  <si>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</si>
  <si>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</si>
  <si>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</si>
  <si>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</si>
  <si>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</si>
  <si>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</si>
  <si>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</si>
  <si>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</si>
  <si>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</si>
  <si>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</si>
  <si>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</si>
  <si>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</si>
  <si>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</si>
  <si>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</si>
  <si>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</si>
  <si>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</si>
  <si>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</si>
  <si>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</si>
  <si>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</si>
  <si>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</si>
  <si>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</si>
  <si>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</si>
  <si>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</si>
  <si>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</si>
  <si>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</si>
  <si>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</si>
  <si>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</si>
  <si>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</si>
  <si>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</si>
  <si>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</si>
  <si>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</si>
  <si>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</si>
  <si>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</si>
  <si>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</si>
  <si>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</si>
  <si>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</si>
  <si>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</si>
  <si>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</si>
  <si>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</si>
  <si>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</si>
  <si>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</si>
  <si>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</si>
  <si>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</si>
  <si>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</si>
  <si>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</si>
  <si>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</si>
  <si>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</si>
  <si>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</si>
  <si>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</si>
  <si>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</si>
  <si>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</si>
  <si>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</si>
  <si>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</si>
  <si>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</si>
  <si>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</si>
  <si>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</si>
  <si>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</si>
  <si>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</si>
  <si>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</si>
  <si>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</si>
  <si>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</si>
  <si>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</si>
  <si>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</si>
  <si>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</si>
  <si>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</si>
  <si>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</si>
  <si>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</si>
  <si>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</si>
  <si>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</si>
  <si>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</si>
  <si>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</si>
  <si>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</si>
  <si>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</si>
  <si>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</si>
  <si>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</si>
  <si>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</si>
  <si>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</si>
  <si>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</si>
  <si>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</si>
  <si>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</si>
  <si>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</si>
  <si>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</si>
  <si>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</si>
  <si>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</si>
  <si>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</si>
  <si>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</si>
  <si>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</si>
  <si>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</si>
  <si>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</si>
  <si>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</si>
  <si>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</si>
  <si>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</si>
  <si>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</si>
  <si>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</si>
  <si>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</si>
  <si>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</si>
  <si>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</si>
  <si>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</si>
  <si>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</si>
  <si>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</si>
  <si>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</si>
  <si>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</si>
  <si>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</si>
  <si>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</si>
  <si>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</si>
  <si>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</si>
  <si>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</si>
  <si>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</si>
  <si>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</si>
  <si>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</si>
  <si>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</si>
  <si>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</si>
  <si>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</si>
  <si>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N1</t>
  </si>
  <si>
    <t>N2</t>
  </si>
  <si>
    <t>SX</t>
  </si>
  <si>
    <t>KC</t>
  </si>
  <si>
    <t>MC</t>
  </si>
  <si>
    <t>ZK</t>
  </si>
  <si>
    <t>S1</t>
  </si>
  <si>
    <t>リレー</t>
    <phoneticPr fontId="3"/>
  </si>
  <si>
    <t>S2</t>
  </si>
  <si>
    <t>S2</t>
    <phoneticPr fontId="2"/>
  </si>
  <si>
    <t>TM</t>
  </si>
  <si>
    <t>S3</t>
  </si>
  <si>
    <t>S4</t>
  </si>
  <si>
    <t>S5</t>
  </si>
  <si>
    <t>S6</t>
  </si>
  <si>
    <t>DB</t>
    <phoneticPr fontId="2"/>
  </si>
  <si>
    <t>はじめに読んでください！！</t>
    <rPh sb="4" eb="5">
      <t>ヨ</t>
    </rPh>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</si>
  <si>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</si>
  <si>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</si>
  <si>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</si>
  <si>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</si>
  <si>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</si>
  <si>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</si>
  <si>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</si>
  <si>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</si>
  <si>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</si>
  <si>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</si>
  <si>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</si>
  <si>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</si>
  <si>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</si>
  <si>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</si>
  <si>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</si>
  <si>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</si>
  <si>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</si>
  <si>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</si>
  <si>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</si>
  <si>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</si>
  <si>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</si>
  <si>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</si>
  <si>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</si>
  <si>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</si>
  <si>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</si>
  <si>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</si>
  <si>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</si>
  <si>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</si>
  <si>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</si>
  <si>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</si>
  <si>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</si>
  <si>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</si>
  <si>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</si>
  <si>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</si>
  <si>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</si>
  <si>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</si>
  <si>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</si>
  <si>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</si>
  <si>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</si>
  <si>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</si>
  <si>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</si>
  <si>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</si>
  <si>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</si>
  <si>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</si>
  <si>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</si>
  <si>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</si>
  <si>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</si>
  <si>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</si>
  <si>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</si>
  <si>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</si>
  <si>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</si>
  <si>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</si>
  <si>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</si>
  <si>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</si>
  <si>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</si>
  <si>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</si>
  <si>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</si>
  <si>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</si>
  <si>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100ｍ</t>
  </si>
  <si>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</si>
  <si>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286001　神大住吉小</t>
  </si>
  <si>
    <t>286002　神大明石小</t>
  </si>
  <si>
    <t>286101　東灘小（東灘）</t>
  </si>
  <si>
    <t>286102　本庄小（東灘）</t>
  </si>
  <si>
    <t>286103　本山南小（東灘）</t>
  </si>
  <si>
    <t>286104　福池小（東灘）</t>
  </si>
  <si>
    <t>286105　魚崎小（東灘）</t>
  </si>
  <si>
    <t>286106　本山第一小（東灘）</t>
  </si>
  <si>
    <t>286107　本山第二小（東灘）</t>
  </si>
  <si>
    <t>286108　本山第三小（東灘）</t>
  </si>
  <si>
    <t>286109　住吉小（東灘）</t>
  </si>
  <si>
    <t>286110　御影小（東灘）</t>
  </si>
  <si>
    <t>286111　渦が森小（東灘）</t>
  </si>
  <si>
    <t>286112　御影北小（東灘）</t>
  </si>
  <si>
    <t>286113　六甲アイ小（東灘）</t>
  </si>
  <si>
    <t>286114　向洋小（東灘）</t>
  </si>
  <si>
    <t>286201　成徳小（灘）</t>
  </si>
  <si>
    <t>286202　高羽小（灘）</t>
  </si>
  <si>
    <t>286203　鶴甲小（灘）</t>
  </si>
  <si>
    <t>286204　西郷小（灘）</t>
  </si>
  <si>
    <t>286205　六甲小（灘）</t>
  </si>
  <si>
    <t>286206　灘小（灘）</t>
  </si>
  <si>
    <t>286207　西灘小（灘）</t>
  </si>
  <si>
    <t>286208　稗田小（灘）</t>
  </si>
  <si>
    <t>286209　美野丘小（灘）</t>
  </si>
  <si>
    <t>286210　摩耶小（灘）</t>
  </si>
  <si>
    <t>286211　福住小（灘）</t>
  </si>
  <si>
    <t>286212　六甲山小（灘）</t>
  </si>
  <si>
    <t>286301　上筒井小（中央）</t>
  </si>
  <si>
    <t>286302　なぎさ小（中央）</t>
  </si>
  <si>
    <t>286303　宮本小（中央）</t>
  </si>
  <si>
    <t>286304　春日野小（中央）</t>
  </si>
  <si>
    <t>286305　雲中小（中央）</t>
  </si>
  <si>
    <t>286306　中央小（中央）</t>
  </si>
  <si>
    <t>286307　こうべ小（中央）</t>
  </si>
  <si>
    <t>286308　山の手小（中央）</t>
  </si>
  <si>
    <t>286309　湊小（中央）</t>
  </si>
  <si>
    <t>286310　湊川多聞小（中央）</t>
  </si>
  <si>
    <t>286311　港島学園（中央）</t>
    <rPh sb="9" eb="11">
      <t>ガクエン</t>
    </rPh>
    <phoneticPr fontId="2"/>
  </si>
  <si>
    <t>286401　平野小（兵庫）</t>
  </si>
  <si>
    <t>286402　湊山小（兵庫）</t>
  </si>
  <si>
    <t>286403　荒田小（兵庫）</t>
  </si>
  <si>
    <t>286404　夢野の丘小（兵庫）</t>
  </si>
  <si>
    <t>286405　会下山小（兵庫）</t>
  </si>
  <si>
    <t>286406　兵庫大開小（兵庫）</t>
  </si>
  <si>
    <t>286407　水木小（兵庫）</t>
  </si>
  <si>
    <t>286408　和田岬小（兵庫）</t>
  </si>
  <si>
    <t>286409　明親小（兵庫）</t>
  </si>
  <si>
    <t>286410　浜山小（兵庫）</t>
  </si>
  <si>
    <t>286501　有馬小（北）</t>
  </si>
  <si>
    <t>286502　有野小（北）</t>
  </si>
  <si>
    <t>286503　藤原台小（北）</t>
  </si>
  <si>
    <t>286504　西山小（北）</t>
  </si>
  <si>
    <t>286505　有野台小（北）</t>
  </si>
  <si>
    <t>286506　有野東小（北）</t>
  </si>
  <si>
    <t>286507　唐櫃小（北）</t>
  </si>
  <si>
    <t>286508　大池小（北）</t>
  </si>
  <si>
    <t>286509　花山小（北）</t>
  </si>
  <si>
    <t>286510　谷上小（北）</t>
  </si>
  <si>
    <t>286511　箕谷小（北）</t>
  </si>
  <si>
    <t>286512　桂木小（北）</t>
  </si>
  <si>
    <t>286513　広陵小（北）</t>
  </si>
  <si>
    <t>286514　筑紫が丘小（北）</t>
  </si>
  <si>
    <t>286515　桜の宮小（北）</t>
  </si>
  <si>
    <t>286516　甲緑小（北）</t>
  </si>
  <si>
    <t>286517　山田小（北）</t>
  </si>
  <si>
    <t>286518　小部東小（北）</t>
  </si>
  <si>
    <t>286519　小部小（北）</t>
  </si>
  <si>
    <t>286520　泉台小（北）</t>
  </si>
  <si>
    <t>286521　鈴蘭台小（北）</t>
  </si>
  <si>
    <t>286522　北五葉小（北）</t>
  </si>
  <si>
    <t>286523　南五葉小（北）</t>
  </si>
  <si>
    <t>286524　君影小（北）</t>
  </si>
  <si>
    <t>286525　星和台小（北）</t>
  </si>
  <si>
    <t>286526　ひよどり台小（北）</t>
  </si>
  <si>
    <t>286527　藍那小（北）</t>
  </si>
  <si>
    <t>286528　道場小（北）</t>
  </si>
  <si>
    <t>286529　八多小（北）</t>
  </si>
  <si>
    <t>286530　大沢小（北）</t>
  </si>
  <si>
    <t>286531　長尾小（北）</t>
  </si>
  <si>
    <t>286532　鹿の子台小（北）</t>
  </si>
  <si>
    <t>286533　好徳小（北）</t>
  </si>
  <si>
    <t>286534　淡河小（北）</t>
  </si>
  <si>
    <t>286601　室内小（長田）</t>
  </si>
  <si>
    <t>286602　名倉小（長田）</t>
  </si>
  <si>
    <t>286603　雲雀丘小（長田）</t>
  </si>
  <si>
    <t>286604　丸山小（長田）</t>
  </si>
  <si>
    <t>286605　宮川小（長田）</t>
  </si>
  <si>
    <t>286606　池田小（長田）</t>
  </si>
  <si>
    <t>286607　蓮池小（長田）</t>
  </si>
  <si>
    <t>286608　長田小（長田）</t>
  </si>
  <si>
    <t>286609　五位の池小（長田）</t>
  </si>
  <si>
    <t>286610　御蔵小（長田）</t>
  </si>
  <si>
    <t>286611　真野小（長田）</t>
  </si>
  <si>
    <t>286612　長田南小（長田）</t>
  </si>
  <si>
    <t>286613　真陽小（長田）</t>
  </si>
  <si>
    <t>286614　駒ケ林小（長田）</t>
  </si>
  <si>
    <t>286701　だいち小（須磨）</t>
  </si>
  <si>
    <t>286702　若宮小（須磨）</t>
  </si>
  <si>
    <t>286703　西須磨小（須磨）</t>
  </si>
  <si>
    <t>286704　北須磨小（須磨）</t>
  </si>
  <si>
    <t>286705　高倉台小（須磨）</t>
  </si>
  <si>
    <t>286706　多井畑小（須磨）</t>
  </si>
  <si>
    <t>286707　板宿小（須磨）</t>
  </si>
  <si>
    <t>286708　東須磨小（須磨）</t>
  </si>
  <si>
    <t>286709　若草小（須磨）</t>
  </si>
  <si>
    <t>286710　妙法寺小（須磨）</t>
  </si>
  <si>
    <t>286711　横尾小（須磨）</t>
  </si>
  <si>
    <t>286712　白川小（須磨）</t>
  </si>
  <si>
    <t>286713　神の谷小（須磨）</t>
  </si>
  <si>
    <t>286714　松尾小（須磨）</t>
  </si>
  <si>
    <t>286715　東落合小（須磨）</t>
  </si>
  <si>
    <t>286716　花谷小（須磨）</t>
  </si>
  <si>
    <t>286717　西落合小（須磨）</t>
  </si>
  <si>
    <t>286718　南落合小（須磨）</t>
  </si>
  <si>
    <t>286719　竜が台小（須磨）</t>
  </si>
  <si>
    <t>286720　菅の台小（須磨）</t>
  </si>
  <si>
    <t>286801　塩屋北小（垂水）</t>
  </si>
  <si>
    <t>286802　下畑台小（垂水）</t>
  </si>
  <si>
    <t>286803　つつじが丘小（垂水）</t>
  </si>
  <si>
    <t>286804　塩屋小（垂水）</t>
  </si>
  <si>
    <t>286805　乙木小（垂水）</t>
  </si>
  <si>
    <t>286806　東垂水小（垂水）</t>
  </si>
  <si>
    <t>286807　名谷小（垂水）</t>
  </si>
  <si>
    <t>286808　福田小（垂水）</t>
  </si>
  <si>
    <t>286809　高丸小（垂水）</t>
  </si>
  <si>
    <t>286810　千鳥が丘小（垂水）</t>
  </si>
  <si>
    <t>286811　千代が丘小（垂水）</t>
  </si>
  <si>
    <t>286812　垂水小（垂水）</t>
  </si>
  <si>
    <t>286813　霞ケ丘小（垂水）</t>
  </si>
  <si>
    <t>286814　東舞子小（垂水）</t>
  </si>
  <si>
    <t>286815　舞子小（垂水）</t>
  </si>
  <si>
    <t>286816　西舞子小（垂水）</t>
  </si>
  <si>
    <t>286817　西脇小（垂水）</t>
  </si>
  <si>
    <t>286818　多聞南小（垂水）</t>
  </si>
  <si>
    <t>286819　多聞東小（垂水）</t>
  </si>
  <si>
    <t>286820　小束山小（垂水）</t>
  </si>
  <si>
    <t>286821　本多聞小（垂水）</t>
  </si>
  <si>
    <t>286822　多聞台小（垂水）</t>
  </si>
  <si>
    <t>286823　神陵台小（垂水）</t>
  </si>
  <si>
    <t>286901　東町小（西）</t>
  </si>
  <si>
    <t>286902　小寺小（西）</t>
  </si>
  <si>
    <t>286903　長坂小（西）</t>
  </si>
  <si>
    <t>286904　有瀬小（西）</t>
  </si>
  <si>
    <t>286905　太山寺小（西）</t>
  </si>
  <si>
    <t>286906　井吹東小（西）</t>
  </si>
  <si>
    <t>286907　井吹西小（西）</t>
  </si>
  <si>
    <t>286908　伊川谷小（西）</t>
  </si>
  <si>
    <t>286909　櫨谷小（西）</t>
  </si>
  <si>
    <t>286910　糀台小（西）</t>
  </si>
  <si>
    <t>286911　狩場台小（西）</t>
  </si>
  <si>
    <t>286912　竹の台小（西）</t>
  </si>
  <si>
    <t>286913　樫野台小（西）</t>
  </si>
  <si>
    <t>286914　木津小（西）</t>
  </si>
  <si>
    <t>286915　桜が丘小（西）</t>
  </si>
  <si>
    <t>286916　押部谷小（西）</t>
  </si>
  <si>
    <t>286917　月が丘小（西）</t>
  </si>
  <si>
    <t>286918　北山小（西）</t>
  </si>
  <si>
    <t>286919　高和小（西）</t>
  </si>
  <si>
    <t>286920　高津橋小（西）</t>
  </si>
  <si>
    <t>286921　玉津第一小（西）</t>
  </si>
  <si>
    <t>286922　枝吉小（西）</t>
  </si>
  <si>
    <t>286923　出合小（西）</t>
  </si>
  <si>
    <t>286924　美賀多台小（西）</t>
  </si>
  <si>
    <t>286925　春日台小（西）</t>
  </si>
  <si>
    <t>286926　平野小（西）</t>
  </si>
  <si>
    <t>286927　神出小（西）</t>
  </si>
  <si>
    <t>286928　岩岡小（西）</t>
  </si>
  <si>
    <t>286929　井吹の丘小（西）</t>
    <rPh sb="7" eb="9">
      <t>イブキ</t>
    </rPh>
    <rPh sb="10" eb="11">
      <t>オカ</t>
    </rPh>
    <rPh sb="11" eb="12">
      <t>ショウ</t>
    </rPh>
    <rPh sb="13" eb="14">
      <t>ニシ</t>
    </rPh>
    <phoneticPr fontId="2"/>
  </si>
  <si>
    <t>286930　舞多聞小（垂水）</t>
    <rPh sb="7" eb="10">
      <t>マイタモン</t>
    </rPh>
    <rPh sb="10" eb="11">
      <t>ショウ</t>
    </rPh>
    <rPh sb="12" eb="14">
      <t>タルミ</t>
    </rPh>
    <phoneticPr fontId="2"/>
  </si>
  <si>
    <t>286287 美賀多台陸上</t>
    <rPh sb="7" eb="11">
      <t>ミカタダイ</t>
    </rPh>
    <rPh sb="11" eb="13">
      <t>リクジョウ</t>
    </rPh>
    <phoneticPr fontId="1"/>
  </si>
  <si>
    <t>286296 T&amp;F KOBE</t>
  </si>
  <si>
    <t>286297 有野台NAC</t>
    <rPh sb="7" eb="9">
      <t>アリノ</t>
    </rPh>
    <rPh sb="9" eb="10">
      <t>ダイ</t>
    </rPh>
    <phoneticPr fontId="1"/>
  </si>
  <si>
    <t>286298 北五葉NAC</t>
    <rPh sb="7" eb="8">
      <t>キタ</t>
    </rPh>
    <rPh sb="8" eb="10">
      <t>ゴヨウ</t>
    </rPh>
    <phoneticPr fontId="1"/>
  </si>
  <si>
    <t>286299 岩岡AC</t>
    <rPh sb="7" eb="9">
      <t>イワオカ</t>
    </rPh>
    <phoneticPr fontId="1"/>
  </si>
  <si>
    <t>286300 会下山RC</t>
    <rPh sb="7" eb="10">
      <t>エゲヤマ</t>
    </rPh>
    <phoneticPr fontId="1"/>
  </si>
  <si>
    <t>A</t>
    <phoneticPr fontId="2"/>
  </si>
  <si>
    <t>B</t>
    <phoneticPr fontId="2"/>
  </si>
  <si>
    <t>B</t>
    <phoneticPr fontId="2"/>
  </si>
  <si>
    <t>A</t>
    <phoneticPr fontId="2"/>
  </si>
  <si>
    <t>00206 0</t>
  </si>
  <si>
    <t>800ｍ（小女）</t>
    <rPh sb="5" eb="6">
      <t>ショウ</t>
    </rPh>
    <rPh sb="6" eb="7">
      <t>オンナ</t>
    </rPh>
    <phoneticPr fontId="2"/>
  </si>
  <si>
    <t>00606 0</t>
  </si>
  <si>
    <t>1500ｍ（小男）</t>
    <rPh sb="6" eb="8">
      <t>ショウオトコ</t>
    </rPh>
    <phoneticPr fontId="2"/>
  </si>
  <si>
    <t>00806 0</t>
  </si>
  <si>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</si>
  <si>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</si>
  <si>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</si>
  <si>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</si>
  <si>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</si>
  <si>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</si>
  <si>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小学用／神戸市民大会申込用紙（印刷・提出用）</t>
    <rPh sb="0" eb="2">
      <t>ショウガク</t>
    </rPh>
    <rPh sb="2" eb="3">
      <t>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</si>
  <si>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A</t>
    <phoneticPr fontId="2"/>
  </si>
  <si>
    <t>B</t>
    <phoneticPr fontId="2"/>
  </si>
  <si>
    <t>３　4×100ｍＲに出場する学校は、6名以内のﾘﾚﾒﾝ欄の「女A」「女B」を選択して、リレーの記録を入力してください。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</si>
  <si>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３　4×100ｍＲに出場する学校は、6名以内のﾘﾚﾒﾝ欄の「男A」「男B」を選択して、リレーの記録を入力してください。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</si>
  <si>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</si>
  <si>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</si>
  <si>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男子R</t>
    <rPh sb="0" eb="2">
      <t>ダンシ</t>
    </rPh>
    <phoneticPr fontId="2"/>
  </si>
  <si>
    <t>女子R</t>
    <rPh sb="0" eb="2">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</si>
</sst>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Alignment="1">
      <alignment horizontal="right" vertical="center"/>
    </xf>
    <xf numFmtId="0" fontId="0" fillId="0" borderId="47" xfId="0"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24" fillId="0" borderId="1" xfId="0" applyFont="1" applyBorder="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0"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7"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6">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50" t="s">
        <v>236</v>
      </c>
      <c r="B1" s="151"/>
      <c r="C1" s="151"/>
      <c r="D1" s="151"/>
      <c r="E1" s="151"/>
      <c r="F1" s="151"/>
      <c r="G1" s="151"/>
      <c r="H1" s="151"/>
      <c r="I1" s="151"/>
      <c r="J1" s="151"/>
      <c r="K1" s="151"/>
      <c r="L1" s="151"/>
      <c r="M1" s="152"/>
    </row>
    <row r="2" spans="1:13" ht="24.75" customHeight="1" x14ac:dyDescent="0.4">
      <c r="A2" s="81" t="s">
        <v>261</v>
      </c>
      <c r="B2" s="70"/>
      <c r="C2" s="70"/>
      <c r="D2" s="70"/>
      <c r="E2" s="70"/>
      <c r="F2" s="70"/>
      <c r="G2" s="70"/>
      <c r="H2" s="70"/>
      <c r="I2" s="70"/>
      <c r="J2" s="70"/>
      <c r="K2" s="70"/>
      <c r="L2" s="70"/>
      <c r="M2" s="71"/>
    </row>
    <row r="3" spans="1:13" ht="24.75" customHeight="1" x14ac:dyDescent="0.4">
      <c r="A3" s="63"/>
      <c r="B3" t="s">
        <v>493</v>
      </c>
      <c r="C3"/>
      <c r="D3"/>
      <c r="E3"/>
      <c r="F3"/>
      <c r="G3"/>
      <c r="H3"/>
      <c r="I3"/>
      <c r="J3"/>
      <c r="K3"/>
      <c r="L3"/>
      <c r="M3" s="64"/>
    </row>
    <row r="4" spans="1:13" ht="24.75" customHeight="1" x14ac:dyDescent="0.4">
      <c r="A4" s="63"/>
      <c r="B4" t="s">
        <v>292</v>
      </c>
      <c r="C4"/>
      <c r="D4"/>
      <c r="E4"/>
      <c r="F4"/>
      <c r="G4"/>
      <c r="H4"/>
      <c r="I4"/>
      <c r="J4"/>
      <c r="K4"/>
      <c r="L4"/>
      <c r="M4" s="64"/>
    </row>
    <row r="5" spans="1:13" ht="24.75" customHeight="1" x14ac:dyDescent="0.4">
      <c r="A5" s="63"/>
      <c r="B5" t="s">
        <v>285</v>
      </c>
      <c r="C5"/>
      <c r="D5"/>
      <c r="E5"/>
      <c r="F5"/>
      <c r="G5"/>
      <c r="H5"/>
      <c r="I5"/>
      <c r="J5"/>
      <c r="K5"/>
      <c r="L5"/>
      <c r="M5" s="64"/>
    </row>
    <row r="6" spans="1:13" ht="24.75" customHeight="1" x14ac:dyDescent="0.4">
      <c r="A6" s="63"/>
      <c r="B6" t="s">
        <v>286</v>
      </c>
      <c r="C6"/>
      <c r="D6"/>
      <c r="E6"/>
      <c r="F6"/>
      <c r="G6"/>
      <c r="H6"/>
      <c r="I6"/>
      <c r="J6"/>
      <c r="K6"/>
      <c r="L6"/>
      <c r="M6" s="64"/>
    </row>
    <row r="7" spans="1:13" ht="24.75" customHeight="1" x14ac:dyDescent="0.4">
      <c r="A7" s="63"/>
      <c r="B7" t="s">
        <v>260</v>
      </c>
      <c r="C7"/>
      <c r="D7"/>
      <c r="E7"/>
      <c r="F7"/>
      <c r="G7"/>
      <c r="H7"/>
      <c r="I7"/>
      <c r="J7"/>
      <c r="K7"/>
      <c r="L7"/>
      <c r="M7" s="64"/>
    </row>
    <row r="8" spans="1:13" ht="24.75" customHeight="1" x14ac:dyDescent="0.4">
      <c r="A8" s="63"/>
      <c r="B8" t="s">
        <v>282</v>
      </c>
      <c r="C8"/>
      <c r="D8"/>
      <c r="E8"/>
      <c r="F8"/>
      <c r="G8"/>
      <c r="H8"/>
      <c r="I8"/>
      <c r="J8"/>
      <c r="K8"/>
      <c r="L8"/>
      <c r="M8" s="64"/>
    </row>
    <row r="9" spans="1:13" ht="24.75" customHeight="1" x14ac:dyDescent="0.4">
      <c r="A9" s="65" t="s">
        <v>289</v>
      </c>
      <c r="B9"/>
      <c r="C9"/>
      <c r="D9"/>
      <c r="E9"/>
      <c r="F9"/>
      <c r="G9"/>
      <c r="H9"/>
      <c r="I9"/>
      <c r="J9"/>
      <c r="K9"/>
      <c r="L9"/>
      <c r="M9" s="64"/>
    </row>
    <row r="10" spans="1:13" ht="24.75" customHeight="1" x14ac:dyDescent="0.4">
      <c r="A10" s="65" t="s">
        <v>290</v>
      </c>
      <c r="B10"/>
      <c r="C10"/>
      <c r="D10"/>
      <c r="E10"/>
      <c r="F10"/>
      <c r="G10"/>
      <c r="H10"/>
      <c r="I10"/>
      <c r="J10"/>
      <c r="K10"/>
      <c r="L10"/>
      <c r="M10" s="64"/>
    </row>
    <row r="11" spans="1:13" ht="24.75" customHeight="1" x14ac:dyDescent="0.4">
      <c r="A11" s="65" t="s">
        <v>291</v>
      </c>
      <c r="B11"/>
      <c r="C11"/>
      <c r="D11"/>
      <c r="E11"/>
      <c r="F11"/>
      <c r="G11"/>
      <c r="H11"/>
      <c r="I11"/>
      <c r="J11"/>
      <c r="K11"/>
      <c r="L11"/>
      <c r="M11" s="64"/>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73" t="s">
        <v>284</v>
      </c>
      <c r="C1" s="174"/>
      <c r="D1" s="174"/>
      <c r="E1" s="174"/>
      <c r="F1" s="174"/>
      <c r="G1" s="174"/>
      <c r="H1" s="174"/>
      <c r="I1" s="174"/>
      <c r="J1" s="174"/>
      <c r="K1" s="174"/>
      <c r="L1" s="174"/>
      <c r="M1" s="174"/>
      <c r="N1" s="174"/>
      <c r="O1" s="175"/>
      <c r="Q1" s="24"/>
      <c r="R1" s="24"/>
      <c r="S1" s="24"/>
      <c r="T1" s="24"/>
      <c r="U1" s="24"/>
    </row>
    <row r="2" spans="2:26" ht="25.5" customHeight="1" x14ac:dyDescent="0.4">
      <c r="B2" s="176" t="s">
        <v>287</v>
      </c>
      <c r="C2" s="177"/>
      <c r="D2" s="177"/>
      <c r="E2" s="177"/>
      <c r="F2" s="177"/>
      <c r="G2" s="177"/>
      <c r="H2" s="177"/>
      <c r="I2" s="177"/>
      <c r="J2" s="177"/>
      <c r="K2" s="177"/>
      <c r="L2" s="177"/>
      <c r="M2" s="177"/>
      <c r="N2" s="177"/>
      <c r="O2" s="178"/>
      <c r="Q2" s="24"/>
      <c r="R2" s="24"/>
      <c r="S2" s="24"/>
      <c r="T2" s="24"/>
      <c r="U2" s="24"/>
    </row>
    <row r="3" spans="2:26" ht="25.5" customHeight="1" thickBot="1" x14ac:dyDescent="0.45">
      <c r="B3" s="179" t="s">
        <v>259</v>
      </c>
      <c r="C3" s="180"/>
      <c r="D3" s="180"/>
      <c r="E3" s="180"/>
      <c r="F3" s="180"/>
      <c r="G3" s="180"/>
      <c r="H3" s="180"/>
      <c r="I3" s="180"/>
      <c r="J3" s="180"/>
      <c r="K3" s="180"/>
      <c r="L3" s="180"/>
      <c r="M3" s="180"/>
      <c r="N3" s="180"/>
      <c r="O3" s="181"/>
      <c r="Q3" s="24"/>
      <c r="R3" s="24"/>
      <c r="S3" s="24"/>
      <c r="T3" s="24"/>
      <c r="U3" s="24"/>
    </row>
    <row r="4" spans="2:26" ht="11.25" customHeight="1" x14ac:dyDescent="0.4">
      <c r="K4" s="1"/>
      <c r="L4" s="1"/>
      <c r="M4" s="1"/>
      <c r="N4" s="1"/>
    </row>
    <row r="5" spans="2:26" x14ac:dyDescent="0.4">
      <c r="B5" s="125" t="s">
        <v>173</v>
      </c>
      <c r="C5" s="47"/>
      <c r="D5" s="48"/>
      <c r="E5" s="47"/>
      <c r="F5" s="47"/>
      <c r="G5" s="49"/>
      <c r="H5" s="49"/>
      <c r="I5" s="49"/>
      <c r="J5" s="49"/>
      <c r="K5" s="49"/>
      <c r="L5" s="49"/>
      <c r="M5" s="49"/>
      <c r="N5" s="49"/>
      <c r="O5" s="50"/>
    </row>
    <row r="6" spans="2:26" x14ac:dyDescent="0.4">
      <c r="B6" s="126" t="s">
        <v>174</v>
      </c>
      <c r="D6" s="1"/>
      <c r="K6" s="1"/>
      <c r="L6" s="1"/>
      <c r="M6" s="1"/>
      <c r="N6" s="1"/>
      <c r="O6" s="51"/>
    </row>
    <row r="7" spans="2:26" x14ac:dyDescent="0.4">
      <c r="B7" s="126" t="s">
        <v>247</v>
      </c>
      <c r="D7" s="1"/>
      <c r="K7" s="1"/>
      <c r="L7" s="1"/>
      <c r="M7" s="1"/>
      <c r="N7" s="1"/>
      <c r="O7" s="51"/>
    </row>
    <row r="8" spans="2:26" x14ac:dyDescent="0.4">
      <c r="B8" s="52" t="s">
        <v>248</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82" t="s">
        <v>1</v>
      </c>
      <c r="C11" s="183"/>
      <c r="D11" s="184"/>
      <c r="E11" s="188" t="s">
        <v>249</v>
      </c>
      <c r="F11" s="188"/>
      <c r="G11" s="189"/>
      <c r="J11" s="56"/>
      <c r="K11" s="153" t="s">
        <v>164</v>
      </c>
      <c r="L11" s="153"/>
      <c r="M11" s="153" t="s">
        <v>160</v>
      </c>
      <c r="N11" s="154"/>
    </row>
    <row r="12" spans="2:26" x14ac:dyDescent="0.4">
      <c r="B12" s="185" t="s">
        <v>159</v>
      </c>
      <c r="C12" s="186"/>
      <c r="D12" s="187"/>
      <c r="E12" s="167" t="s">
        <v>180</v>
      </c>
      <c r="F12" s="167"/>
      <c r="G12" s="168"/>
      <c r="J12" s="57">
        <v>1</v>
      </c>
      <c r="K12" s="155"/>
      <c r="L12" s="155"/>
      <c r="M12" s="155"/>
      <c r="N12" s="156"/>
    </row>
    <row r="13" spans="2:26" x14ac:dyDescent="0.4">
      <c r="B13" s="185" t="s">
        <v>161</v>
      </c>
      <c r="C13" s="186"/>
      <c r="D13" s="187"/>
      <c r="E13" s="169"/>
      <c r="F13" s="169"/>
      <c r="G13" s="170"/>
      <c r="J13" s="57">
        <v>2</v>
      </c>
      <c r="K13" s="155"/>
      <c r="L13" s="155"/>
      <c r="M13" s="155"/>
      <c r="N13" s="156"/>
    </row>
    <row r="14" spans="2:26" ht="20.25" thickBot="1" x14ac:dyDescent="0.45">
      <c r="B14" s="185" t="s">
        <v>2</v>
      </c>
      <c r="C14" s="186"/>
      <c r="D14" s="187"/>
      <c r="E14" s="169"/>
      <c r="F14" s="169"/>
      <c r="G14" s="170"/>
      <c r="J14" s="57">
        <v>3</v>
      </c>
      <c r="K14" s="155"/>
      <c r="L14" s="155"/>
      <c r="M14" s="155"/>
      <c r="N14" s="156"/>
    </row>
    <row r="15" spans="2:26" ht="20.25" thickBot="1" x14ac:dyDescent="0.45">
      <c r="B15" s="162" t="s">
        <v>482</v>
      </c>
      <c r="C15" s="163"/>
      <c r="D15" s="164"/>
      <c r="E15" s="165"/>
      <c r="F15" s="165"/>
      <c r="G15" s="166"/>
      <c r="J15" s="58">
        <v>4</v>
      </c>
      <c r="K15" s="159"/>
      <c r="L15" s="159"/>
      <c r="M15" s="159"/>
      <c r="N15" s="160"/>
      <c r="X15" s="77" t="s">
        <v>251</v>
      </c>
      <c r="Y15" s="76" t="s">
        <v>252</v>
      </c>
      <c r="Z15" s="74"/>
    </row>
    <row r="16" spans="2:26" ht="20.25" thickBot="1" x14ac:dyDescent="0.45">
      <c r="B16" s="3" t="s">
        <v>280</v>
      </c>
      <c r="J16" s="3" t="s">
        <v>281</v>
      </c>
      <c r="X16" s="78" t="s">
        <v>249</v>
      </c>
      <c r="Y16" s="1" t="s">
        <v>250</v>
      </c>
      <c r="Z16" s="75">
        <v>4</v>
      </c>
    </row>
    <row r="17" spans="1:26" ht="19.5" customHeight="1" x14ac:dyDescent="0.4">
      <c r="B17" s="193" t="s">
        <v>170</v>
      </c>
      <c r="C17" s="161" t="s">
        <v>164</v>
      </c>
      <c r="D17" s="161"/>
      <c r="E17" s="161" t="s">
        <v>165</v>
      </c>
      <c r="F17" s="161"/>
      <c r="G17" s="157" t="s">
        <v>169</v>
      </c>
      <c r="J17" s="190" t="s">
        <v>170</v>
      </c>
      <c r="K17" s="192" t="s">
        <v>164</v>
      </c>
      <c r="L17" s="192"/>
      <c r="M17" s="192" t="s">
        <v>165</v>
      </c>
      <c r="N17" s="192"/>
      <c r="O17" s="171" t="s">
        <v>169</v>
      </c>
      <c r="R17" s="1" t="s">
        <v>200</v>
      </c>
      <c r="T17" s="1" t="s">
        <v>203</v>
      </c>
      <c r="X17" s="78"/>
      <c r="Y17" s="1" t="s">
        <v>177</v>
      </c>
      <c r="Z17" s="75">
        <v>4</v>
      </c>
    </row>
    <row r="18" spans="1:26" x14ac:dyDescent="0.4">
      <c r="B18" s="194"/>
      <c r="C18" s="26" t="s">
        <v>163</v>
      </c>
      <c r="D18" s="26" t="s">
        <v>162</v>
      </c>
      <c r="E18" s="26" t="s">
        <v>166</v>
      </c>
      <c r="F18" s="26" t="s">
        <v>167</v>
      </c>
      <c r="G18" s="158"/>
      <c r="J18" s="191"/>
      <c r="K18" s="25" t="s">
        <v>163</v>
      </c>
      <c r="L18" s="25" t="s">
        <v>162</v>
      </c>
      <c r="M18" s="25" t="s">
        <v>166</v>
      </c>
      <c r="N18" s="25" t="s">
        <v>167</v>
      </c>
      <c r="O18" s="172"/>
      <c r="R18" s="1" t="s">
        <v>202</v>
      </c>
      <c r="S18" s="1" t="s">
        <v>201</v>
      </c>
      <c r="T18" s="1" t="s">
        <v>202</v>
      </c>
      <c r="U18" s="1" t="s">
        <v>201</v>
      </c>
      <c r="X18" s="78" t="s">
        <v>297</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298</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299</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300</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301</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302</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303</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304</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305</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306</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307</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308</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309</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310</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311</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312</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313</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314</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315</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316</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317</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318</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319</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320</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321</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322</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323</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324</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325</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326</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327</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328</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329</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330</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331</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332</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333</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334</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335</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336</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337</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338</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339</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340</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341</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342</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343</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344</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345</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346</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347</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348</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349</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350</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351</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352</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353</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354</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355</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356</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357</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358</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359</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360</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361</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362</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363</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364</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365</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366</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367</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368</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369</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370</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371</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372</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373</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374</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375</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376</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377</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378</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379</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380</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381</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382</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383</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384</v>
      </c>
    </row>
    <row r="106" spans="1:24" x14ac:dyDescent="0.4">
      <c r="B106" s="29"/>
      <c r="C106" s="29"/>
      <c r="D106" s="29"/>
      <c r="E106" s="29"/>
      <c r="F106" s="29"/>
      <c r="G106" s="29"/>
      <c r="J106" s="29"/>
      <c r="K106" s="29"/>
      <c r="L106" s="29"/>
      <c r="M106" s="29"/>
      <c r="N106" s="29"/>
      <c r="O106" s="29"/>
      <c r="X106" s="78" t="s">
        <v>385</v>
      </c>
    </row>
    <row r="107" spans="1:24" x14ac:dyDescent="0.4">
      <c r="B107" s="29"/>
      <c r="C107" s="29"/>
      <c r="D107" s="29"/>
      <c r="E107" s="29"/>
      <c r="F107" s="29"/>
      <c r="G107" s="29"/>
      <c r="J107" s="29"/>
      <c r="K107" s="29"/>
      <c r="L107" s="29"/>
      <c r="M107" s="29"/>
      <c r="N107" s="29"/>
      <c r="O107" s="29"/>
      <c r="X107" s="78" t="s">
        <v>386</v>
      </c>
    </row>
    <row r="108" spans="1:24" x14ac:dyDescent="0.4">
      <c r="B108" s="29"/>
      <c r="C108" s="29"/>
      <c r="D108" s="29"/>
      <c r="E108" s="29"/>
      <c r="F108" s="29"/>
      <c r="G108" s="29"/>
      <c r="J108" s="29"/>
      <c r="K108" s="29"/>
      <c r="L108" s="29"/>
      <c r="M108" s="29"/>
      <c r="N108" s="29"/>
      <c r="O108" s="29"/>
      <c r="X108" s="78" t="s">
        <v>387</v>
      </c>
    </row>
    <row r="109" spans="1:24" x14ac:dyDescent="0.4">
      <c r="B109" s="29"/>
      <c r="C109" s="29"/>
      <c r="D109" s="29"/>
      <c r="E109" s="29"/>
      <c r="F109" s="29"/>
      <c r="G109" s="29"/>
      <c r="J109" s="29"/>
      <c r="K109" s="29"/>
      <c r="L109" s="29"/>
      <c r="M109" s="29"/>
      <c r="N109" s="29"/>
      <c r="O109" s="29"/>
      <c r="X109" s="78" t="s">
        <v>388</v>
      </c>
    </row>
    <row r="110" spans="1:24" x14ac:dyDescent="0.4">
      <c r="B110" s="29"/>
      <c r="C110" s="29"/>
      <c r="D110" s="29"/>
      <c r="E110" s="29"/>
      <c r="F110" s="29"/>
      <c r="G110" s="29"/>
      <c r="J110" s="29"/>
      <c r="K110" s="29"/>
      <c r="L110" s="29"/>
      <c r="M110" s="29"/>
      <c r="N110" s="29"/>
      <c r="O110" s="29"/>
      <c r="X110" s="78" t="s">
        <v>389</v>
      </c>
    </row>
    <row r="111" spans="1:24" x14ac:dyDescent="0.4">
      <c r="B111" s="29"/>
      <c r="C111" s="29"/>
      <c r="D111" s="29"/>
      <c r="E111" s="29"/>
      <c r="F111" s="29"/>
      <c r="G111" s="29"/>
      <c r="J111" s="29"/>
      <c r="K111" s="29"/>
      <c r="L111" s="29"/>
      <c r="M111" s="29"/>
      <c r="N111" s="29"/>
      <c r="O111" s="29"/>
      <c r="X111" s="78" t="s">
        <v>390</v>
      </c>
    </row>
    <row r="112" spans="1:24" x14ac:dyDescent="0.4">
      <c r="B112" s="29"/>
      <c r="C112" s="29"/>
      <c r="D112" s="29"/>
      <c r="E112" s="29"/>
      <c r="F112" s="29"/>
      <c r="G112" s="29"/>
      <c r="J112" s="29"/>
      <c r="K112" s="29"/>
      <c r="L112" s="29"/>
      <c r="M112" s="29"/>
      <c r="N112" s="29"/>
      <c r="O112" s="29"/>
      <c r="X112" s="78" t="s">
        <v>391</v>
      </c>
    </row>
    <row r="113" spans="2:24" x14ac:dyDescent="0.4">
      <c r="B113" s="29"/>
      <c r="C113" s="29"/>
      <c r="D113" s="29"/>
      <c r="E113" s="29"/>
      <c r="F113" s="29"/>
      <c r="G113" s="29"/>
      <c r="J113" s="29"/>
      <c r="K113" s="29"/>
      <c r="L113" s="29"/>
      <c r="M113" s="29"/>
      <c r="N113" s="29"/>
      <c r="O113" s="29"/>
      <c r="X113" s="78" t="s">
        <v>392</v>
      </c>
    </row>
    <row r="114" spans="2:24" x14ac:dyDescent="0.4">
      <c r="B114" s="29"/>
      <c r="C114" s="29"/>
      <c r="D114" s="29"/>
      <c r="E114" s="29"/>
      <c r="F114" s="29"/>
      <c r="G114" s="29"/>
      <c r="J114" s="29"/>
      <c r="K114" s="29"/>
      <c r="L114" s="29"/>
      <c r="M114" s="29"/>
      <c r="N114" s="29"/>
      <c r="O114" s="29"/>
      <c r="X114" s="78" t="s">
        <v>393</v>
      </c>
    </row>
    <row r="115" spans="2:24" x14ac:dyDescent="0.4">
      <c r="B115" s="29"/>
      <c r="C115" s="29"/>
      <c r="D115" s="29"/>
      <c r="E115" s="29"/>
      <c r="F115" s="29"/>
      <c r="G115" s="29"/>
      <c r="J115" s="29"/>
      <c r="K115" s="29"/>
      <c r="L115" s="29"/>
      <c r="M115" s="29"/>
      <c r="N115" s="29"/>
      <c r="O115" s="29"/>
      <c r="X115" s="78" t="s">
        <v>394</v>
      </c>
    </row>
    <row r="116" spans="2:24" x14ac:dyDescent="0.4">
      <c r="B116" s="29"/>
      <c r="C116" s="29"/>
      <c r="D116" s="29"/>
      <c r="E116" s="29"/>
      <c r="F116" s="29"/>
      <c r="G116" s="29"/>
      <c r="J116" s="29"/>
      <c r="K116" s="29"/>
      <c r="L116" s="29"/>
      <c r="M116" s="29"/>
      <c r="N116" s="29"/>
      <c r="O116" s="29"/>
      <c r="X116" s="78" t="s">
        <v>395</v>
      </c>
    </row>
    <row r="117" spans="2:24" x14ac:dyDescent="0.4">
      <c r="B117" s="29"/>
      <c r="C117" s="29"/>
      <c r="D117" s="29"/>
      <c r="E117" s="29"/>
      <c r="F117" s="29"/>
      <c r="G117" s="29"/>
      <c r="J117" s="29"/>
      <c r="K117" s="29"/>
      <c r="L117" s="29"/>
      <c r="M117" s="29"/>
      <c r="N117" s="29"/>
      <c r="O117" s="29"/>
      <c r="X117" s="78" t="s">
        <v>396</v>
      </c>
    </row>
    <row r="118" spans="2:24" x14ac:dyDescent="0.4">
      <c r="B118" s="29"/>
      <c r="C118" s="29"/>
      <c r="D118" s="29"/>
      <c r="E118" s="29"/>
      <c r="F118" s="29"/>
      <c r="G118" s="29"/>
      <c r="J118" s="29"/>
      <c r="K118" s="29"/>
      <c r="L118" s="29"/>
      <c r="M118" s="29"/>
      <c r="N118" s="29"/>
      <c r="O118" s="29"/>
      <c r="X118" s="78" t="s">
        <v>397</v>
      </c>
    </row>
    <row r="119" spans="2:24" x14ac:dyDescent="0.4">
      <c r="B119" s="29"/>
      <c r="C119" s="29"/>
      <c r="D119" s="29"/>
      <c r="E119" s="29"/>
      <c r="F119" s="29"/>
      <c r="G119" s="29"/>
      <c r="J119" s="29"/>
      <c r="K119" s="29"/>
      <c r="L119" s="29"/>
      <c r="M119" s="29"/>
      <c r="N119" s="29"/>
      <c r="O119" s="29"/>
      <c r="X119" s="78" t="s">
        <v>398</v>
      </c>
    </row>
    <row r="120" spans="2:24" x14ac:dyDescent="0.4">
      <c r="B120" s="29"/>
      <c r="C120" s="29"/>
      <c r="D120" s="29"/>
      <c r="E120" s="29"/>
      <c r="F120" s="29"/>
      <c r="G120" s="29"/>
      <c r="J120" s="29"/>
      <c r="K120" s="29"/>
      <c r="L120" s="29"/>
      <c r="M120" s="29"/>
      <c r="N120" s="29"/>
      <c r="O120" s="29"/>
      <c r="X120" s="78" t="s">
        <v>399</v>
      </c>
    </row>
    <row r="121" spans="2:24" x14ac:dyDescent="0.4">
      <c r="B121" s="29"/>
      <c r="C121" s="29"/>
      <c r="D121" s="29"/>
      <c r="E121" s="29"/>
      <c r="F121" s="29"/>
      <c r="G121" s="29"/>
      <c r="J121" s="29"/>
      <c r="K121" s="29"/>
      <c r="L121" s="29"/>
      <c r="M121" s="29"/>
      <c r="N121" s="29"/>
      <c r="O121" s="29"/>
      <c r="X121" s="78" t="s">
        <v>400</v>
      </c>
    </row>
    <row r="122" spans="2:24" x14ac:dyDescent="0.4">
      <c r="B122" s="29"/>
      <c r="C122" s="29"/>
      <c r="D122" s="29"/>
      <c r="E122" s="29"/>
      <c r="F122" s="29"/>
      <c r="G122" s="29"/>
      <c r="J122" s="29"/>
      <c r="K122" s="29"/>
      <c r="L122" s="29"/>
      <c r="M122" s="29"/>
      <c r="N122" s="29"/>
      <c r="O122" s="29"/>
      <c r="X122" s="78" t="s">
        <v>401</v>
      </c>
    </row>
    <row r="123" spans="2:24" x14ac:dyDescent="0.4">
      <c r="X123" s="78" t="s">
        <v>402</v>
      </c>
    </row>
    <row r="124" spans="2:24" x14ac:dyDescent="0.4">
      <c r="X124" s="78" t="s">
        <v>403</v>
      </c>
    </row>
    <row r="125" spans="2:24" x14ac:dyDescent="0.4">
      <c r="X125" s="78" t="s">
        <v>404</v>
      </c>
    </row>
    <row r="126" spans="2:24" x14ac:dyDescent="0.4">
      <c r="X126" s="78" t="s">
        <v>405</v>
      </c>
    </row>
    <row r="127" spans="2:24" x14ac:dyDescent="0.4">
      <c r="X127" s="78" t="s">
        <v>406</v>
      </c>
    </row>
    <row r="128" spans="2:24" x14ac:dyDescent="0.4">
      <c r="X128" s="78" t="s">
        <v>407</v>
      </c>
    </row>
    <row r="129" spans="24:24" x14ac:dyDescent="0.4">
      <c r="X129" s="78" t="s">
        <v>408</v>
      </c>
    </row>
    <row r="130" spans="24:24" x14ac:dyDescent="0.4">
      <c r="X130" s="78" t="s">
        <v>409</v>
      </c>
    </row>
    <row r="131" spans="24:24" x14ac:dyDescent="0.4">
      <c r="X131" s="78" t="s">
        <v>410</v>
      </c>
    </row>
    <row r="132" spans="24:24" x14ac:dyDescent="0.4">
      <c r="X132" s="78" t="s">
        <v>411</v>
      </c>
    </row>
    <row r="133" spans="24:24" x14ac:dyDescent="0.4">
      <c r="X133" s="78" t="s">
        <v>412</v>
      </c>
    </row>
    <row r="134" spans="24:24" x14ac:dyDescent="0.4">
      <c r="X134" s="78" t="s">
        <v>413</v>
      </c>
    </row>
    <row r="135" spans="24:24" x14ac:dyDescent="0.4">
      <c r="X135" s="78" t="s">
        <v>414</v>
      </c>
    </row>
    <row r="136" spans="24:24" x14ac:dyDescent="0.4">
      <c r="X136" s="78" t="s">
        <v>415</v>
      </c>
    </row>
    <row r="137" spans="24:24" x14ac:dyDescent="0.4">
      <c r="X137" s="78" t="s">
        <v>416</v>
      </c>
    </row>
    <row r="138" spans="24:24" x14ac:dyDescent="0.4">
      <c r="X138" s="78" t="s">
        <v>417</v>
      </c>
    </row>
    <row r="139" spans="24:24" x14ac:dyDescent="0.4">
      <c r="X139" s="78" t="s">
        <v>418</v>
      </c>
    </row>
    <row r="140" spans="24:24" x14ac:dyDescent="0.4">
      <c r="X140" s="78" t="s">
        <v>419</v>
      </c>
    </row>
    <row r="141" spans="24:24" x14ac:dyDescent="0.4">
      <c r="X141" s="78" t="s">
        <v>420</v>
      </c>
    </row>
    <row r="142" spans="24:24" x14ac:dyDescent="0.4">
      <c r="X142" s="78" t="s">
        <v>421</v>
      </c>
    </row>
    <row r="143" spans="24:24" x14ac:dyDescent="0.4">
      <c r="X143" s="78" t="s">
        <v>422</v>
      </c>
    </row>
    <row r="144" spans="24:24" x14ac:dyDescent="0.4">
      <c r="X144" s="78" t="s">
        <v>423</v>
      </c>
    </row>
    <row r="145" spans="24:24" x14ac:dyDescent="0.4">
      <c r="X145" s="78" t="s">
        <v>424</v>
      </c>
    </row>
    <row r="146" spans="24:24" x14ac:dyDescent="0.4">
      <c r="X146" s="78" t="s">
        <v>425</v>
      </c>
    </row>
    <row r="147" spans="24:24" x14ac:dyDescent="0.4">
      <c r="X147" s="78" t="s">
        <v>426</v>
      </c>
    </row>
    <row r="148" spans="24:24" x14ac:dyDescent="0.4">
      <c r="X148" s="78" t="s">
        <v>427</v>
      </c>
    </row>
    <row r="149" spans="24:24" x14ac:dyDescent="0.4">
      <c r="X149" s="78" t="s">
        <v>428</v>
      </c>
    </row>
    <row r="150" spans="24:24" x14ac:dyDescent="0.4">
      <c r="X150" s="78" t="s">
        <v>429</v>
      </c>
    </row>
    <row r="151" spans="24:24" x14ac:dyDescent="0.4">
      <c r="X151" s="78" t="s">
        <v>430</v>
      </c>
    </row>
    <row r="152" spans="24:24" x14ac:dyDescent="0.4">
      <c r="X152" s="78" t="s">
        <v>431</v>
      </c>
    </row>
    <row r="153" spans="24:24" x14ac:dyDescent="0.4">
      <c r="X153" s="78" t="s">
        <v>432</v>
      </c>
    </row>
    <row r="154" spans="24:24" x14ac:dyDescent="0.4">
      <c r="X154" s="78" t="s">
        <v>433</v>
      </c>
    </row>
    <row r="155" spans="24:24" x14ac:dyDescent="0.4">
      <c r="X155" s="78" t="s">
        <v>434</v>
      </c>
    </row>
    <row r="156" spans="24:24" x14ac:dyDescent="0.4">
      <c r="X156" s="78" t="s">
        <v>435</v>
      </c>
    </row>
    <row r="157" spans="24:24" x14ac:dyDescent="0.4">
      <c r="X157" s="78" t="s">
        <v>436</v>
      </c>
    </row>
    <row r="158" spans="24:24" x14ac:dyDescent="0.4">
      <c r="X158" s="78" t="s">
        <v>437</v>
      </c>
    </row>
    <row r="159" spans="24:24" x14ac:dyDescent="0.4">
      <c r="X159" s="78" t="s">
        <v>438</v>
      </c>
    </row>
    <row r="160" spans="24:24" x14ac:dyDescent="0.4">
      <c r="X160" s="78" t="s">
        <v>439</v>
      </c>
    </row>
    <row r="161" spans="24:24" x14ac:dyDescent="0.4">
      <c r="X161" s="78" t="s">
        <v>440</v>
      </c>
    </row>
    <row r="162" spans="24:24" x14ac:dyDescent="0.4">
      <c r="X162" s="78" t="s">
        <v>441</v>
      </c>
    </row>
    <row r="163" spans="24:24" x14ac:dyDescent="0.4">
      <c r="X163" s="78" t="s">
        <v>442</v>
      </c>
    </row>
    <row r="164" spans="24:24" x14ac:dyDescent="0.4">
      <c r="X164" s="78" t="s">
        <v>443</v>
      </c>
    </row>
    <row r="165" spans="24:24" x14ac:dyDescent="0.4">
      <c r="X165" s="78" t="s">
        <v>444</v>
      </c>
    </row>
    <row r="166" spans="24:24" x14ac:dyDescent="0.4">
      <c r="X166" s="78" t="s">
        <v>445</v>
      </c>
    </row>
    <row r="167" spans="24:24" x14ac:dyDescent="0.4">
      <c r="X167" s="78" t="s">
        <v>446</v>
      </c>
    </row>
    <row r="168" spans="24:24" x14ac:dyDescent="0.4">
      <c r="X168" s="78" t="s">
        <v>447</v>
      </c>
    </row>
    <row r="169" spans="24:24" x14ac:dyDescent="0.4">
      <c r="X169" s="78" t="s">
        <v>448</v>
      </c>
    </row>
    <row r="170" spans="24:24" x14ac:dyDescent="0.4">
      <c r="X170" s="78" t="s">
        <v>449</v>
      </c>
    </row>
    <row r="171" spans="24:24" x14ac:dyDescent="0.4">
      <c r="X171" s="78" t="s">
        <v>450</v>
      </c>
    </row>
    <row r="172" spans="24:24" x14ac:dyDescent="0.4">
      <c r="X172" s="78" t="s">
        <v>451</v>
      </c>
    </row>
    <row r="173" spans="24:24" x14ac:dyDescent="0.4">
      <c r="X173" s="78" t="s">
        <v>452</v>
      </c>
    </row>
    <row r="174" spans="24:24" x14ac:dyDescent="0.4">
      <c r="X174" s="78" t="s">
        <v>453</v>
      </c>
    </row>
    <row r="175" spans="24:24" x14ac:dyDescent="0.4">
      <c r="X175" s="78" t="s">
        <v>454</v>
      </c>
    </row>
    <row r="176" spans="24:24" x14ac:dyDescent="0.4">
      <c r="X176" s="78" t="s">
        <v>455</v>
      </c>
    </row>
    <row r="177" spans="24:24" x14ac:dyDescent="0.4">
      <c r="X177" s="78" t="s">
        <v>456</v>
      </c>
    </row>
    <row r="178" spans="24:24" x14ac:dyDescent="0.4">
      <c r="X178" s="78" t="s">
        <v>457</v>
      </c>
    </row>
    <row r="179" spans="24:24" x14ac:dyDescent="0.4">
      <c r="X179" s="78" t="s">
        <v>458</v>
      </c>
    </row>
    <row r="180" spans="24:24" x14ac:dyDescent="0.4">
      <c r="X180" s="78" t="s">
        <v>459</v>
      </c>
    </row>
    <row r="181" spans="24:24" x14ac:dyDescent="0.4">
      <c r="X181" s="78" t="s">
        <v>460</v>
      </c>
    </row>
    <row r="182" spans="24:24" x14ac:dyDescent="0.4">
      <c r="X182" s="78" t="s">
        <v>461</v>
      </c>
    </row>
    <row r="183" spans="24:24" x14ac:dyDescent="0.4">
      <c r="X183" s="78" t="s">
        <v>462</v>
      </c>
    </row>
    <row r="184" spans="24:24" x14ac:dyDescent="0.4">
      <c r="X184" s="78" t="s">
        <v>463</v>
      </c>
    </row>
    <row r="185" spans="24:24" x14ac:dyDescent="0.4">
      <c r="X185" s="78" t="s">
        <v>464</v>
      </c>
    </row>
    <row r="186" spans="24:24" x14ac:dyDescent="0.4">
      <c r="X186" s="78" t="s">
        <v>465</v>
      </c>
    </row>
    <row r="187" spans="24:24" x14ac:dyDescent="0.4">
      <c r="X187" s="78" t="s">
        <v>466</v>
      </c>
    </row>
    <row r="188" spans="24:24" x14ac:dyDescent="0.4">
      <c r="X188" s="78" t="s">
        <v>467</v>
      </c>
    </row>
    <row r="189" spans="24:24" x14ac:dyDescent="0.4">
      <c r="X189" s="78" t="s">
        <v>468</v>
      </c>
    </row>
    <row r="190" spans="24:24" x14ac:dyDescent="0.4">
      <c r="X190" s="78" t="s">
        <v>469</v>
      </c>
    </row>
    <row r="191" spans="24:24" x14ac:dyDescent="0.4">
      <c r="X191" s="78" t="s">
        <v>470</v>
      </c>
    </row>
    <row r="192" spans="24:24" x14ac:dyDescent="0.4">
      <c r="X192" s="78" t="s">
        <v>471</v>
      </c>
    </row>
    <row r="193" spans="24:24" x14ac:dyDescent="0.4">
      <c r="X193" s="78" t="s">
        <v>472</v>
      </c>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6"/>
      <c r="Y216" s="137"/>
      <c r="Z216" s="137"/>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253</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O122">
    <cfRule type="cellIs" dxfId="15" priority="2" operator="equal">
      <formula>""</formula>
    </cfRule>
  </conditionalFormatting>
  <conditionalFormatting sqref="E11:E15">
    <cfRule type="cellIs" dxfId="14" priority="1" operator="equal">
      <formula>""</formula>
    </cfRule>
  </conditionalFormatting>
  <conditionalFormatting sqref="E11:G12">
    <cfRule type="cellIs" dxfId="13" priority="3" operator="equal">
      <formula>"選択して下さい"</formula>
    </cfRule>
  </conditionalFormatting>
  <conditionalFormatting sqref="K12:N15">
    <cfRule type="cellIs" dxfId="12" priority="7" operator="equal">
      <formula>""</formula>
    </cfRule>
  </conditionalFormatting>
  <dataValidations count="4">
    <dataValidation type="list" allowBlank="1" showInputMessage="1" showErrorMessage="1" sqref="E11:G11" xr:uid="{9DAAC324-1DE5-4D88-A106-7BC0EB0DE1AC}">
      <formula1>$X$16:$X$210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6" t="s">
        <v>193</v>
      </c>
      <c r="C1" s="197"/>
      <c r="D1" s="197"/>
      <c r="E1" s="197"/>
      <c r="F1" s="197"/>
      <c r="G1" s="197"/>
      <c r="H1" s="197"/>
      <c r="I1" s="197"/>
      <c r="J1" s="197"/>
      <c r="K1" s="197"/>
      <c r="L1" s="197"/>
      <c r="M1" s="197"/>
      <c r="N1" s="197"/>
      <c r="O1" s="197"/>
      <c r="P1" s="197"/>
      <c r="Q1" s="197"/>
      <c r="R1" s="197"/>
      <c r="S1" s="197"/>
      <c r="T1" s="197"/>
      <c r="U1" s="198"/>
      <c r="V1" s="143"/>
    </row>
    <row r="2" spans="1:34" ht="25.5" customHeight="1" x14ac:dyDescent="0.4">
      <c r="B2" s="62" t="s">
        <v>241</v>
      </c>
      <c r="C2" s="13"/>
      <c r="D2" s="13"/>
      <c r="E2" s="13"/>
      <c r="F2" s="13"/>
      <c r="G2" s="13"/>
      <c r="H2" s="13"/>
      <c r="I2" s="13"/>
      <c r="J2" s="13"/>
      <c r="K2" s="13"/>
      <c r="L2" s="13"/>
      <c r="M2" s="13"/>
      <c r="N2" s="13"/>
      <c r="O2" s="13"/>
      <c r="P2" s="13"/>
      <c r="Q2" s="13"/>
      <c r="R2" s="13"/>
      <c r="S2" s="13"/>
      <c r="T2" s="13"/>
      <c r="U2" s="16"/>
      <c r="V2" s="15"/>
    </row>
    <row r="3" spans="1:34" ht="23.25" customHeight="1" x14ac:dyDescent="0.4">
      <c r="B3" s="14" t="s">
        <v>243</v>
      </c>
      <c r="C3" s="15"/>
      <c r="D3" s="15"/>
      <c r="E3" s="15"/>
      <c r="F3" s="15"/>
      <c r="G3" s="15"/>
      <c r="H3" s="15"/>
      <c r="I3" s="15"/>
      <c r="J3" s="15"/>
      <c r="K3" s="15"/>
      <c r="L3" s="15"/>
      <c r="M3" s="15"/>
      <c r="N3" s="15"/>
      <c r="O3" s="15"/>
      <c r="P3" s="15"/>
      <c r="Q3" s="15"/>
      <c r="R3" s="15"/>
      <c r="S3" s="15"/>
      <c r="T3" s="15"/>
      <c r="U3" s="17"/>
      <c r="V3" s="15"/>
    </row>
    <row r="4" spans="1:34" ht="23.25" customHeight="1" x14ac:dyDescent="0.4">
      <c r="B4" s="14" t="s">
        <v>244</v>
      </c>
      <c r="C4" s="15"/>
      <c r="D4" s="15"/>
      <c r="E4" s="15"/>
      <c r="F4" s="15"/>
      <c r="G4" s="15"/>
      <c r="H4" s="15"/>
      <c r="I4" s="15"/>
      <c r="J4" s="15"/>
      <c r="K4" s="15"/>
      <c r="L4" s="15"/>
      <c r="M4" s="15"/>
      <c r="N4" s="15"/>
      <c r="O4" s="15"/>
      <c r="P4" s="15"/>
      <c r="Q4" s="15"/>
      <c r="R4" s="15"/>
      <c r="S4" s="15"/>
      <c r="T4" s="15"/>
      <c r="U4" s="17"/>
      <c r="V4" s="15"/>
    </row>
    <row r="5" spans="1:34" ht="23.25" customHeight="1" x14ac:dyDescent="0.4">
      <c r="B5" s="14" t="s">
        <v>492</v>
      </c>
      <c r="C5" s="15"/>
      <c r="D5" s="15"/>
      <c r="E5" s="15"/>
      <c r="F5" s="15"/>
      <c r="G5" s="15"/>
      <c r="H5" s="15"/>
      <c r="I5" s="15"/>
      <c r="J5" s="15"/>
      <c r="K5" s="15"/>
      <c r="L5" s="15"/>
      <c r="M5" s="15"/>
      <c r="N5" s="15"/>
      <c r="O5" s="15"/>
      <c r="P5" s="15"/>
      <c r="Q5" s="15"/>
      <c r="R5" s="15"/>
      <c r="S5" s="15"/>
      <c r="T5" s="15"/>
      <c r="U5" s="17"/>
      <c r="V5" s="15"/>
    </row>
    <row r="6" spans="1:34" ht="23.25" customHeight="1" x14ac:dyDescent="0.4">
      <c r="B6" s="122" t="s">
        <v>275</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269</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195</v>
      </c>
      <c r="H9" s="3"/>
      <c r="Q9" s="22">
        <v>7</v>
      </c>
      <c r="Z9" s="1">
        <f>IF(Z10&gt;0,1,0)</f>
        <v>0</v>
      </c>
      <c r="AA9" s="1">
        <f>IF(AA10&gt;0,1,0)</f>
        <v>0</v>
      </c>
    </row>
    <row r="10" spans="1:34" x14ac:dyDescent="0.4">
      <c r="B10" s="200" t="s">
        <v>170</v>
      </c>
      <c r="C10" s="161" t="s">
        <v>164</v>
      </c>
      <c r="D10" s="161"/>
      <c r="E10" s="161" t="s">
        <v>165</v>
      </c>
      <c r="F10" s="161"/>
      <c r="G10" s="161" t="s">
        <v>169</v>
      </c>
      <c r="H10" s="203" t="s">
        <v>168</v>
      </c>
      <c r="I10" s="205" t="s">
        <v>188</v>
      </c>
      <c r="J10" s="206"/>
      <c r="K10" s="206"/>
      <c r="L10" s="207"/>
      <c r="M10" s="30" t="s">
        <v>194</v>
      </c>
      <c r="O10" s="208" t="s">
        <v>198</v>
      </c>
      <c r="P10" s="206"/>
      <c r="Q10" s="209"/>
      <c r="V10" s="144"/>
      <c r="X10" s="1">
        <f>MAX(X12:X107)-COUNT(X12:X107)</f>
        <v>0</v>
      </c>
      <c r="Y10" s="1">
        <f>MAX(Y12:Y107)</f>
        <v>0</v>
      </c>
      <c r="Z10" s="1">
        <f>Z12</f>
        <v>0</v>
      </c>
      <c r="AA10" s="1">
        <f>AA12</f>
        <v>0</v>
      </c>
      <c r="AB10" s="1">
        <f>COUNTA(I12:I107)-AB12</f>
        <v>0</v>
      </c>
      <c r="AC10" s="1">
        <f>MAX(AC13:AC16,AC19:AC25)</f>
        <v>0</v>
      </c>
    </row>
    <row r="11" spans="1:34" ht="33" x14ac:dyDescent="0.4">
      <c r="B11" s="201"/>
      <c r="C11" s="26" t="s">
        <v>163</v>
      </c>
      <c r="D11" s="26" t="s">
        <v>162</v>
      </c>
      <c r="E11" s="26" t="s">
        <v>166</v>
      </c>
      <c r="F11" s="26" t="s">
        <v>167</v>
      </c>
      <c r="G11" s="202"/>
      <c r="H11" s="204"/>
      <c r="I11" s="26" t="s">
        <v>189</v>
      </c>
      <c r="J11" s="31" t="s">
        <v>190</v>
      </c>
      <c r="K11" s="32" t="s">
        <v>196</v>
      </c>
      <c r="L11" s="33" t="s">
        <v>245</v>
      </c>
      <c r="M11" s="34" t="s">
        <v>197</v>
      </c>
      <c r="O11" s="35" t="s">
        <v>190</v>
      </c>
      <c r="P11" s="31" t="s">
        <v>191</v>
      </c>
      <c r="Q11" s="36" t="s">
        <v>192</v>
      </c>
      <c r="R11" s="12"/>
      <c r="V11" s="145"/>
      <c r="X11" s="1" t="s">
        <v>270</v>
      </c>
      <c r="Y11" s="1" t="s">
        <v>204</v>
      </c>
      <c r="Z11" s="1" t="s">
        <v>473</v>
      </c>
      <c r="AA11" s="1" t="s">
        <v>475</v>
      </c>
      <c r="AB11" s="1" t="s">
        <v>205</v>
      </c>
      <c r="AC11" s="1">
        <f>MAX(AC17:AC18)</f>
        <v>0</v>
      </c>
      <c r="AD11" s="1" t="s">
        <v>206</v>
      </c>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38" t="s">
        <v>476</v>
      </c>
      <c r="O12" s="8"/>
      <c r="P12" s="4"/>
      <c r="Q12" s="5"/>
      <c r="R12" s="12"/>
      <c r="V12"/>
      <c r="W12" s="1">
        <v>1</v>
      </c>
      <c r="X12" s="1" t="str">
        <f>IF(B12="","",W12)</f>
        <v/>
      </c>
      <c r="Y12" s="1">
        <f>COUNTIF(B$12:B$107,B12)</f>
        <v>0</v>
      </c>
      <c r="Z12" s="1">
        <f>COUNTIF(M$12:M$107,$AH$13)</f>
        <v>0</v>
      </c>
      <c r="AA12" s="1">
        <f>COUNTIF(M$12:M$107,$AH$14)</f>
        <v>0</v>
      </c>
      <c r="AB12" s="1">
        <f>SUM(AB13:AB107)</f>
        <v>0</v>
      </c>
      <c r="AH12" s="1" t="s">
        <v>199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38" t="s">
        <v>474</v>
      </c>
      <c r="O13" s="139"/>
      <c r="P13" s="140"/>
      <c r="Q13" s="141"/>
      <c r="R13" s="12"/>
      <c r="W13" s="1">
        <v>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486</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9"/>
      <c r="T14" s="199"/>
      <c r="U14" s="199"/>
      <c r="V14" s="82"/>
      <c r="W14" s="1">
        <v>3</v>
      </c>
      <c r="X14" s="1" t="str">
        <f t="shared" si="2"/>
        <v/>
      </c>
      <c r="Y14" s="1">
        <f t="shared" si="3"/>
        <v>0</v>
      </c>
      <c r="AB14" s="1">
        <f t="shared" ref="AB14:AB77" si="4">IF(AD14="","",COUNTIF(I$12:I$107,AD14))</f>
        <v>0</v>
      </c>
      <c r="AC14" s="1">
        <f t="shared" ref="AC14:AC77" si="5">COUNTIF($I$12:$I$107,AD14)</f>
        <v>0</v>
      </c>
      <c r="AD14" s="1" t="str">
        <f>種目情報!A3</f>
        <v>1500ｍ（小男）</v>
      </c>
      <c r="AE14" s="1" t="str">
        <f>種目情報!B3</f>
        <v>00806 0</v>
      </c>
      <c r="AF14" s="1">
        <f>種目情報!C3</f>
        <v>8</v>
      </c>
      <c r="AH14" s="1" t="s">
        <v>487</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9"/>
      <c r="T15" s="199"/>
      <c r="U15" s="199"/>
      <c r="V15" s="82"/>
      <c r="W15" s="1">
        <v>4</v>
      </c>
      <c r="X15" s="1" t="str">
        <f t="shared" si="2"/>
        <v/>
      </c>
      <c r="Y15" s="1">
        <f t="shared" si="3"/>
        <v>0</v>
      </c>
      <c r="AB15" s="1" t="str">
        <f t="shared" si="4"/>
        <v/>
      </c>
      <c r="AC15" s="1">
        <f t="shared" si="5"/>
        <v>0</v>
      </c>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9"/>
      <c r="T16" s="199"/>
      <c r="U16" s="199"/>
      <c r="V16" s="82"/>
      <c r="W16" s="1">
        <v>5</v>
      </c>
      <c r="X16" s="1" t="str">
        <f t="shared" si="2"/>
        <v/>
      </c>
      <c r="Y16" s="1">
        <f t="shared" si="3"/>
        <v>0</v>
      </c>
      <c r="AB16" s="1" t="str">
        <f t="shared" si="4"/>
        <v/>
      </c>
      <c r="AC16" s="1">
        <f t="shared" si="5"/>
        <v>0</v>
      </c>
    </row>
    <row r="17" spans="1:29"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B17" s="1" t="str">
        <f t="shared" si="4"/>
        <v/>
      </c>
      <c r="AC17" s="1">
        <f t="shared" si="5"/>
        <v>0</v>
      </c>
    </row>
    <row r="18" spans="1:29"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5"/>
      <c r="T18" s="195"/>
      <c r="U18" s="195"/>
      <c r="V18" s="146"/>
      <c r="W18" s="1">
        <v>7</v>
      </c>
      <c r="X18" s="1" t="str">
        <f t="shared" si="2"/>
        <v/>
      </c>
      <c r="Y18" s="1">
        <f t="shared" si="3"/>
        <v>0</v>
      </c>
      <c r="AB18" s="1" t="str">
        <f t="shared" si="4"/>
        <v/>
      </c>
      <c r="AC18" s="1">
        <f t="shared" si="5"/>
        <v>0</v>
      </c>
    </row>
    <row r="19" spans="1:29"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5"/>
      <c r="T19" s="195"/>
      <c r="U19" s="195"/>
      <c r="V19" s="146"/>
      <c r="W19" s="1">
        <v>8</v>
      </c>
      <c r="X19" s="1" t="str">
        <f t="shared" si="2"/>
        <v/>
      </c>
      <c r="Y19" s="1">
        <f t="shared" si="3"/>
        <v>0</v>
      </c>
      <c r="AB19" s="1" t="str">
        <f t="shared" si="4"/>
        <v/>
      </c>
      <c r="AC19" s="1">
        <f t="shared" si="5"/>
        <v>0</v>
      </c>
    </row>
    <row r="20" spans="1:29"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5"/>
      <c r="T20" s="195"/>
      <c r="U20" s="195"/>
      <c r="V20" s="146"/>
      <c r="W20" s="1">
        <v>9</v>
      </c>
      <c r="X20" s="1" t="str">
        <f t="shared" si="2"/>
        <v/>
      </c>
      <c r="Y20" s="1">
        <f t="shared" si="3"/>
        <v>0</v>
      </c>
      <c r="AB20" s="1" t="str">
        <f t="shared" si="4"/>
        <v/>
      </c>
      <c r="AC20" s="1">
        <f t="shared" si="5"/>
        <v>0</v>
      </c>
    </row>
    <row r="21" spans="1:29"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B21" s="1" t="str">
        <f t="shared" si="4"/>
        <v/>
      </c>
      <c r="AC21" s="1">
        <f t="shared" si="5"/>
        <v>0</v>
      </c>
    </row>
    <row r="22" spans="1:29"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B22" s="1" t="str">
        <f t="shared" si="4"/>
        <v/>
      </c>
      <c r="AC22" s="1">
        <f t="shared" si="5"/>
        <v>0</v>
      </c>
    </row>
    <row r="23" spans="1:29"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B23" s="1" t="str">
        <f t="shared" si="4"/>
        <v/>
      </c>
      <c r="AC23" s="1">
        <f t="shared" si="5"/>
        <v>0</v>
      </c>
    </row>
    <row r="24" spans="1:29"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B24" s="1" t="str">
        <f t="shared" si="4"/>
        <v/>
      </c>
      <c r="AC24" s="1">
        <f t="shared" si="5"/>
        <v>0</v>
      </c>
    </row>
    <row r="25" spans="1:29"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B25" s="1" t="str">
        <f t="shared" si="4"/>
        <v/>
      </c>
      <c r="AC25" s="1">
        <f t="shared" si="5"/>
        <v>0</v>
      </c>
    </row>
    <row r="26" spans="1:29"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B26" s="1" t="str">
        <f t="shared" si="4"/>
        <v/>
      </c>
      <c r="AC26" s="1">
        <f t="shared" si="5"/>
        <v>0</v>
      </c>
    </row>
    <row r="27" spans="1:29"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B27" s="1" t="str">
        <f t="shared" si="4"/>
        <v/>
      </c>
      <c r="AC27" s="1">
        <f t="shared" si="5"/>
        <v>0</v>
      </c>
    </row>
    <row r="28" spans="1:29"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B28" s="1" t="str">
        <f t="shared" si="4"/>
        <v/>
      </c>
      <c r="AC28" s="1">
        <f t="shared" si="5"/>
        <v>0</v>
      </c>
    </row>
    <row r="29" spans="1:29"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B29" s="1" t="str">
        <f t="shared" si="4"/>
        <v/>
      </c>
      <c r="AC29" s="1">
        <f t="shared" si="5"/>
        <v>0</v>
      </c>
    </row>
    <row r="30" spans="1:29"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B30" s="1" t="str">
        <f t="shared" si="4"/>
        <v/>
      </c>
      <c r="AC30" s="1">
        <f t="shared" si="5"/>
        <v>0</v>
      </c>
    </row>
    <row r="31" spans="1:29"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B31" s="1" t="str">
        <f t="shared" si="4"/>
        <v/>
      </c>
      <c r="AC31" s="1">
        <f t="shared" si="5"/>
        <v>0</v>
      </c>
    </row>
    <row r="32" spans="1:29"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B32" s="1" t="str">
        <f t="shared" si="4"/>
        <v/>
      </c>
      <c r="AC32" s="1">
        <f t="shared" si="5"/>
        <v>0</v>
      </c>
    </row>
    <row r="33" spans="1:29"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B33" s="1" t="str">
        <f t="shared" si="4"/>
        <v/>
      </c>
      <c r="AC33" s="1">
        <f t="shared" si="5"/>
        <v>0</v>
      </c>
    </row>
    <row r="34" spans="1:29"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B34" s="1" t="str">
        <f t="shared" si="4"/>
        <v/>
      </c>
      <c r="AC34" s="1">
        <f t="shared" si="5"/>
        <v>0</v>
      </c>
    </row>
    <row r="35" spans="1:29"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B35" s="1" t="str">
        <f t="shared" si="4"/>
        <v/>
      </c>
      <c r="AC35" s="1">
        <f t="shared" si="5"/>
        <v>0</v>
      </c>
    </row>
    <row r="36" spans="1:29"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B36" s="1" t="str">
        <f t="shared" si="4"/>
        <v/>
      </c>
      <c r="AC36" s="1">
        <f t="shared" si="5"/>
        <v>0</v>
      </c>
    </row>
    <row r="37" spans="1:29"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B37" s="1" t="str">
        <f t="shared" si="4"/>
        <v/>
      </c>
      <c r="AC37" s="1">
        <f t="shared" si="5"/>
        <v>0</v>
      </c>
    </row>
    <row r="38" spans="1:29"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B38" s="1" t="str">
        <f t="shared" si="4"/>
        <v/>
      </c>
      <c r="AC38" s="1">
        <f t="shared" si="5"/>
        <v>0</v>
      </c>
    </row>
    <row r="39" spans="1:29"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B39" s="1" t="str">
        <f t="shared" si="4"/>
        <v/>
      </c>
      <c r="AC39" s="1">
        <f t="shared" si="5"/>
        <v>0</v>
      </c>
    </row>
    <row r="40" spans="1:29"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B40" s="1" t="str">
        <f t="shared" si="4"/>
        <v/>
      </c>
      <c r="AC40" s="1">
        <f t="shared" si="5"/>
        <v>0</v>
      </c>
    </row>
    <row r="41" spans="1:29"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B41" s="1" t="str">
        <f t="shared" si="4"/>
        <v/>
      </c>
      <c r="AC41" s="1">
        <f t="shared" si="5"/>
        <v>0</v>
      </c>
    </row>
    <row r="42" spans="1:29"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B42" s="1" t="str">
        <f t="shared" si="4"/>
        <v/>
      </c>
      <c r="AC42" s="1">
        <f t="shared" si="5"/>
        <v>0</v>
      </c>
    </row>
    <row r="43" spans="1:29"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B43" s="1" t="str">
        <f t="shared" si="4"/>
        <v/>
      </c>
      <c r="AC43" s="1">
        <f t="shared" si="5"/>
        <v>0</v>
      </c>
    </row>
    <row r="44" spans="1:29"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B44" s="1" t="str">
        <f t="shared" si="4"/>
        <v/>
      </c>
      <c r="AC44" s="1">
        <f t="shared" si="5"/>
        <v>0</v>
      </c>
    </row>
    <row r="45" spans="1:29"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B45" s="1" t="str">
        <f t="shared" si="4"/>
        <v/>
      </c>
      <c r="AC45" s="1">
        <f t="shared" si="5"/>
        <v>0</v>
      </c>
    </row>
    <row r="46" spans="1:29"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B46" s="1" t="str">
        <f t="shared" si="4"/>
        <v/>
      </c>
      <c r="AC46" s="1">
        <f t="shared" si="5"/>
        <v>0</v>
      </c>
    </row>
    <row r="47" spans="1:29"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B47" s="1" t="str">
        <f t="shared" si="4"/>
        <v/>
      </c>
      <c r="AC47" s="1">
        <f t="shared" si="5"/>
        <v>0</v>
      </c>
    </row>
    <row r="48" spans="1:29"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B48" s="1" t="str">
        <f t="shared" si="4"/>
        <v/>
      </c>
      <c r="AC48" s="1">
        <f t="shared" si="5"/>
        <v>0</v>
      </c>
    </row>
    <row r="49" spans="1:29"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B49" s="1" t="str">
        <f t="shared" si="4"/>
        <v/>
      </c>
      <c r="AC49" s="1">
        <f t="shared" si="5"/>
        <v>0</v>
      </c>
    </row>
    <row r="50" spans="1:29"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B50" s="1" t="str">
        <f t="shared" si="4"/>
        <v/>
      </c>
      <c r="AC50" s="1">
        <f t="shared" si="5"/>
        <v>0</v>
      </c>
    </row>
    <row r="51" spans="1:29"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B51" s="1" t="str">
        <f t="shared" si="4"/>
        <v/>
      </c>
      <c r="AC51" s="1">
        <f t="shared" si="5"/>
        <v>0</v>
      </c>
    </row>
    <row r="52" spans="1:29"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B52" s="1" t="str">
        <f t="shared" si="4"/>
        <v/>
      </c>
      <c r="AC52" s="1">
        <f t="shared" si="5"/>
        <v>0</v>
      </c>
    </row>
    <row r="53" spans="1:29"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B53" s="1" t="str">
        <f t="shared" si="4"/>
        <v/>
      </c>
      <c r="AC53" s="1">
        <f t="shared" si="5"/>
        <v>0</v>
      </c>
    </row>
    <row r="54" spans="1:29"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B54" s="1" t="str">
        <f t="shared" si="4"/>
        <v/>
      </c>
      <c r="AC54" s="1">
        <f t="shared" si="5"/>
        <v>0</v>
      </c>
    </row>
    <row r="55" spans="1:29"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B55" s="1" t="str">
        <f t="shared" si="4"/>
        <v/>
      </c>
      <c r="AC55" s="1">
        <f t="shared" si="5"/>
        <v>0</v>
      </c>
    </row>
    <row r="56" spans="1:29"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B56" s="1" t="str">
        <f t="shared" si="4"/>
        <v/>
      </c>
      <c r="AC56" s="1">
        <f t="shared" si="5"/>
        <v>0</v>
      </c>
    </row>
    <row r="57" spans="1:29"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B57" s="1" t="str">
        <f t="shared" si="4"/>
        <v/>
      </c>
      <c r="AC57" s="1">
        <f t="shared" si="5"/>
        <v>0</v>
      </c>
    </row>
    <row r="58" spans="1:29"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B58" s="1" t="str">
        <f t="shared" si="4"/>
        <v/>
      </c>
      <c r="AC58" s="1">
        <f t="shared" si="5"/>
        <v>0</v>
      </c>
    </row>
    <row r="59" spans="1:29"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B59" s="1" t="str">
        <f t="shared" si="4"/>
        <v/>
      </c>
      <c r="AC59" s="1">
        <f t="shared" si="5"/>
        <v>0</v>
      </c>
    </row>
    <row r="60" spans="1:29"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B60" s="1" t="str">
        <f t="shared" si="4"/>
        <v/>
      </c>
      <c r="AC60" s="1">
        <f t="shared" si="5"/>
        <v>0</v>
      </c>
    </row>
    <row r="61" spans="1:29"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B61" s="1" t="str">
        <f t="shared" si="4"/>
        <v/>
      </c>
      <c r="AC61" s="1">
        <f t="shared" si="5"/>
        <v>0</v>
      </c>
    </row>
    <row r="62" spans="1:29"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B62" s="1" t="str">
        <f t="shared" si="4"/>
        <v/>
      </c>
      <c r="AC62" s="1">
        <f t="shared" si="5"/>
        <v>0</v>
      </c>
    </row>
    <row r="63" spans="1:29"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B63" s="1" t="str">
        <f t="shared" si="4"/>
        <v/>
      </c>
      <c r="AC63" s="1">
        <f t="shared" si="5"/>
        <v>0</v>
      </c>
    </row>
    <row r="64" spans="1:29"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B64" s="1" t="str">
        <f t="shared" si="4"/>
        <v/>
      </c>
      <c r="AC64" s="1">
        <f t="shared" si="5"/>
        <v>0</v>
      </c>
    </row>
    <row r="65" spans="1:29"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B65" s="1" t="str">
        <f t="shared" si="4"/>
        <v/>
      </c>
      <c r="AC65" s="1">
        <f t="shared" si="5"/>
        <v>0</v>
      </c>
    </row>
    <row r="66" spans="1:29"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B66" s="1" t="str">
        <f t="shared" si="4"/>
        <v/>
      </c>
      <c r="AC66" s="1">
        <f t="shared" si="5"/>
        <v>0</v>
      </c>
    </row>
    <row r="67" spans="1:29"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B67" s="1" t="str">
        <f t="shared" si="4"/>
        <v/>
      </c>
      <c r="AC67" s="1">
        <f t="shared" si="5"/>
        <v>0</v>
      </c>
    </row>
    <row r="68" spans="1:29"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B68" s="1" t="str">
        <f t="shared" si="4"/>
        <v/>
      </c>
      <c r="AC68" s="1">
        <f t="shared" si="5"/>
        <v>0</v>
      </c>
    </row>
    <row r="69" spans="1:29"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B69" s="1" t="str">
        <f t="shared" si="4"/>
        <v/>
      </c>
      <c r="AC69" s="1">
        <f t="shared" si="5"/>
        <v>0</v>
      </c>
    </row>
    <row r="70" spans="1:29"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B70" s="1" t="str">
        <f t="shared" si="4"/>
        <v/>
      </c>
      <c r="AC70" s="1">
        <f t="shared" si="5"/>
        <v>0</v>
      </c>
    </row>
    <row r="71" spans="1:29"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B71" s="1" t="str">
        <f t="shared" si="4"/>
        <v/>
      </c>
      <c r="AC71" s="1">
        <f t="shared" si="5"/>
        <v>0</v>
      </c>
    </row>
    <row r="72" spans="1:29"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B72" s="1" t="str">
        <f t="shared" si="4"/>
        <v/>
      </c>
      <c r="AC72" s="1">
        <f t="shared" si="5"/>
        <v>0</v>
      </c>
    </row>
    <row r="73" spans="1:29"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B73" s="1" t="str">
        <f t="shared" si="4"/>
        <v/>
      </c>
      <c r="AC73" s="1">
        <f t="shared" si="5"/>
        <v>0</v>
      </c>
    </row>
    <row r="74" spans="1:29"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B74" s="1" t="str">
        <f t="shared" si="4"/>
        <v/>
      </c>
      <c r="AC74" s="1">
        <f t="shared" si="5"/>
        <v>0</v>
      </c>
    </row>
    <row r="75" spans="1:29"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B75" s="1" t="str">
        <f t="shared" si="4"/>
        <v/>
      </c>
      <c r="AC75" s="1">
        <f t="shared" si="5"/>
        <v>0</v>
      </c>
    </row>
    <row r="76" spans="1:29"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B76" s="1" t="str">
        <f t="shared" si="4"/>
        <v/>
      </c>
      <c r="AC76" s="1">
        <f t="shared" si="5"/>
        <v>0</v>
      </c>
    </row>
    <row r="77" spans="1:29"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B77" s="1" t="str">
        <f t="shared" si="4"/>
        <v/>
      </c>
      <c r="AC77" s="1">
        <f t="shared" si="5"/>
        <v>0</v>
      </c>
    </row>
    <row r="78" spans="1:29"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B78" s="1" t="str">
        <f t="shared" ref="AB78:AB107" si="11">IF(AD78="","",COUNTIF(I$12:I$107,AD78))</f>
        <v/>
      </c>
      <c r="AC78" s="1">
        <f t="shared" ref="AC78:AC107" si="12">COUNTIF($I$12:$I$107,AD78)</f>
        <v>0</v>
      </c>
    </row>
    <row r="79" spans="1:29"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B79" s="1" t="str">
        <f t="shared" si="11"/>
        <v/>
      </c>
      <c r="AC79" s="1">
        <f t="shared" si="12"/>
        <v>0</v>
      </c>
    </row>
    <row r="80" spans="1:29"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B80" s="1" t="str">
        <f t="shared" si="11"/>
        <v/>
      </c>
      <c r="AC80" s="1">
        <f t="shared" si="12"/>
        <v>0</v>
      </c>
    </row>
    <row r="81" spans="1:29"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B81" s="1" t="str">
        <f t="shared" si="11"/>
        <v/>
      </c>
      <c r="AC81" s="1">
        <f t="shared" si="12"/>
        <v>0</v>
      </c>
    </row>
    <row r="82" spans="1:29"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B82" s="1" t="str">
        <f t="shared" si="11"/>
        <v/>
      </c>
      <c r="AC82" s="1">
        <f t="shared" si="12"/>
        <v>0</v>
      </c>
    </row>
    <row r="83" spans="1:29"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B83" s="1" t="str">
        <f t="shared" si="11"/>
        <v/>
      </c>
      <c r="AC83" s="1">
        <f t="shared" si="12"/>
        <v>0</v>
      </c>
    </row>
    <row r="84" spans="1:29"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B84" s="1" t="str">
        <f t="shared" si="11"/>
        <v/>
      </c>
      <c r="AC84" s="1">
        <f t="shared" si="12"/>
        <v>0</v>
      </c>
    </row>
    <row r="85" spans="1:29"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B85" s="1" t="str">
        <f t="shared" si="11"/>
        <v/>
      </c>
      <c r="AC85" s="1">
        <f t="shared" si="12"/>
        <v>0</v>
      </c>
    </row>
    <row r="86" spans="1:29"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B86" s="1" t="str">
        <f t="shared" si="11"/>
        <v/>
      </c>
      <c r="AC86" s="1">
        <f t="shared" si="12"/>
        <v>0</v>
      </c>
    </row>
    <row r="87" spans="1:29"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B87" s="1" t="str">
        <f t="shared" si="11"/>
        <v/>
      </c>
      <c r="AC87" s="1">
        <f t="shared" si="12"/>
        <v>0</v>
      </c>
    </row>
    <row r="88" spans="1:29"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B88" s="1" t="str">
        <f t="shared" si="11"/>
        <v/>
      </c>
      <c r="AC88" s="1">
        <f t="shared" si="12"/>
        <v>0</v>
      </c>
    </row>
    <row r="89" spans="1:29"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B89" s="1" t="str">
        <f t="shared" si="11"/>
        <v/>
      </c>
      <c r="AC89" s="1">
        <f t="shared" si="12"/>
        <v>0</v>
      </c>
    </row>
    <row r="90" spans="1:29"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B90" s="1" t="str">
        <f t="shared" si="11"/>
        <v/>
      </c>
      <c r="AC90" s="1">
        <f t="shared" si="12"/>
        <v>0</v>
      </c>
    </row>
    <row r="91" spans="1:29"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B91" s="1" t="str">
        <f t="shared" si="11"/>
        <v/>
      </c>
      <c r="AC91" s="1">
        <f t="shared" si="12"/>
        <v>0</v>
      </c>
    </row>
    <row r="92" spans="1:29"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B92" s="1" t="str">
        <f t="shared" si="11"/>
        <v/>
      </c>
      <c r="AC92" s="1">
        <f t="shared" si="12"/>
        <v>0</v>
      </c>
    </row>
    <row r="93" spans="1:29"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B93" s="1" t="str">
        <f t="shared" si="11"/>
        <v/>
      </c>
      <c r="AC93" s="1">
        <f t="shared" si="12"/>
        <v>0</v>
      </c>
    </row>
    <row r="94" spans="1:29"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B94" s="1" t="str">
        <f t="shared" si="11"/>
        <v/>
      </c>
      <c r="AC94" s="1">
        <f t="shared" si="12"/>
        <v>0</v>
      </c>
    </row>
    <row r="95" spans="1:29"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B95" s="1" t="str">
        <f t="shared" si="11"/>
        <v/>
      </c>
      <c r="AC95" s="1">
        <f t="shared" si="12"/>
        <v>0</v>
      </c>
    </row>
    <row r="96" spans="1:29"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B96" s="1" t="str">
        <f t="shared" si="11"/>
        <v/>
      </c>
      <c r="AC96" s="1">
        <f t="shared" si="12"/>
        <v>0</v>
      </c>
    </row>
    <row r="97" spans="1:29"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B97" s="1" t="str">
        <f t="shared" si="11"/>
        <v/>
      </c>
      <c r="AC97" s="1">
        <f t="shared" si="12"/>
        <v>0</v>
      </c>
    </row>
    <row r="98" spans="1:29"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B98" s="1" t="str">
        <f t="shared" si="11"/>
        <v/>
      </c>
      <c r="AC98" s="1">
        <f t="shared" si="12"/>
        <v>0</v>
      </c>
    </row>
    <row r="99" spans="1:29"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B99" s="1" t="str">
        <f t="shared" si="11"/>
        <v/>
      </c>
      <c r="AC99" s="1">
        <f t="shared" si="12"/>
        <v>0</v>
      </c>
    </row>
    <row r="100" spans="1:29"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B100" s="1" t="str">
        <f t="shared" si="11"/>
        <v/>
      </c>
      <c r="AC100" s="1">
        <f t="shared" si="12"/>
        <v>0</v>
      </c>
    </row>
    <row r="101" spans="1:29"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B101" s="1" t="str">
        <f t="shared" si="11"/>
        <v/>
      </c>
      <c r="AC101" s="1">
        <f t="shared" si="12"/>
        <v>0</v>
      </c>
    </row>
    <row r="102" spans="1:29"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B102" s="1" t="str">
        <f t="shared" si="11"/>
        <v/>
      </c>
      <c r="AC102" s="1">
        <f t="shared" si="12"/>
        <v>0</v>
      </c>
    </row>
    <row r="103" spans="1:29"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B103" s="1" t="str">
        <f t="shared" si="11"/>
        <v/>
      </c>
      <c r="AC103" s="1">
        <f t="shared" si="12"/>
        <v>0</v>
      </c>
    </row>
    <row r="104" spans="1:29"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B104" s="1" t="str">
        <f t="shared" si="11"/>
        <v/>
      </c>
      <c r="AC104" s="1">
        <f t="shared" si="12"/>
        <v>0</v>
      </c>
    </row>
    <row r="105" spans="1:29"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B105" s="1" t="str">
        <f t="shared" si="11"/>
        <v/>
      </c>
      <c r="AC105" s="1">
        <f t="shared" si="12"/>
        <v>0</v>
      </c>
    </row>
    <row r="106" spans="1:29"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B106" s="1" t="str">
        <f t="shared" si="11"/>
        <v/>
      </c>
      <c r="AC106" s="1">
        <f t="shared" si="12"/>
        <v>0</v>
      </c>
    </row>
    <row r="107" spans="1:29"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B107" s="1" t="str">
        <f t="shared" si="11"/>
        <v/>
      </c>
      <c r="AC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7" operator="equal">
      <formula>""</formula>
    </cfRule>
  </conditionalFormatting>
  <conditionalFormatting sqref="O12:Q13">
    <cfRule type="cellIs" dxfId="9" priority="2" operator="equal">
      <formula>""</formula>
    </cfRule>
  </conditionalFormatting>
  <conditionalFormatting sqref="S14:V16">
    <cfRule type="containsText" dxfId="8" priority="4" operator="containsText" text="●が多過ぎ！！">
      <formula>NOT(ISERROR(SEARCH("●が多過ぎ！！",S14)))</formula>
    </cfRule>
  </conditionalFormatting>
  <conditionalFormatting sqref="S18:V20">
    <cfRule type="cellIs" dxfId="7" priority="3" operator="equal">
      <formula>"選手重複！！"</formula>
    </cfRule>
  </conditionalFormatting>
  <conditionalFormatting sqref="V12">
    <cfRule type="cellIs" dxfId="6" priority="9" operator="equal">
      <formula>""</formula>
    </cfRule>
  </conditionalFormatting>
  <dataValidations count="2">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6.25"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10" t="s">
        <v>207</v>
      </c>
      <c r="C1" s="211"/>
      <c r="D1" s="211"/>
      <c r="E1" s="211"/>
      <c r="F1" s="211"/>
      <c r="G1" s="211"/>
      <c r="H1" s="211"/>
      <c r="I1" s="211"/>
      <c r="J1" s="211"/>
      <c r="K1" s="211"/>
      <c r="L1" s="211"/>
      <c r="M1" s="211"/>
      <c r="N1" s="211"/>
      <c r="O1" s="211"/>
      <c r="P1" s="211"/>
      <c r="Q1" s="211"/>
      <c r="R1" s="211"/>
      <c r="S1" s="211"/>
      <c r="T1" s="211"/>
      <c r="U1" s="212"/>
      <c r="V1" s="147"/>
    </row>
    <row r="2" spans="1:34" ht="25.5" customHeight="1" x14ac:dyDescent="0.4">
      <c r="B2" s="62" t="s">
        <v>296</v>
      </c>
      <c r="C2" s="13"/>
      <c r="D2" s="13"/>
      <c r="E2" s="13"/>
      <c r="F2" s="13"/>
      <c r="G2" s="13"/>
      <c r="H2" s="13"/>
      <c r="I2" s="13"/>
      <c r="J2" s="13"/>
      <c r="K2" s="13"/>
      <c r="L2" s="13"/>
      <c r="M2" s="13"/>
      <c r="N2" s="13"/>
      <c r="O2" s="13"/>
      <c r="P2" s="13"/>
      <c r="Q2" s="13"/>
      <c r="R2" s="13"/>
      <c r="S2" s="13"/>
      <c r="T2" s="13"/>
      <c r="U2" s="16"/>
      <c r="V2" s="15"/>
    </row>
    <row r="3" spans="1:34" ht="23.25" customHeight="1" x14ac:dyDescent="0.4">
      <c r="B3" s="14" t="s">
        <v>243</v>
      </c>
      <c r="C3" s="15"/>
      <c r="D3" s="15"/>
      <c r="E3" s="15"/>
      <c r="F3" s="15"/>
      <c r="G3" s="15"/>
      <c r="H3" s="15"/>
      <c r="I3" s="15"/>
      <c r="J3" s="15"/>
      <c r="K3" s="15"/>
      <c r="L3" s="15"/>
      <c r="M3" s="15"/>
      <c r="N3" s="15"/>
      <c r="O3" s="15"/>
      <c r="P3" s="15"/>
      <c r="Q3" s="15"/>
      <c r="R3" s="15"/>
      <c r="S3" s="15"/>
      <c r="T3" s="15"/>
      <c r="U3" s="17"/>
      <c r="V3" s="15"/>
    </row>
    <row r="4" spans="1:34" ht="23.25" customHeight="1" x14ac:dyDescent="0.4">
      <c r="B4" s="14" t="s">
        <v>244</v>
      </c>
      <c r="C4" s="15"/>
      <c r="D4" s="15"/>
      <c r="E4" s="15"/>
      <c r="F4" s="15"/>
      <c r="G4" s="15"/>
      <c r="H4" s="15"/>
      <c r="I4" s="15"/>
      <c r="J4" s="15"/>
      <c r="K4" s="15"/>
      <c r="L4" s="15"/>
      <c r="M4" s="15"/>
      <c r="N4" s="15"/>
      <c r="O4" s="15"/>
      <c r="P4" s="15"/>
      <c r="Q4" s="15"/>
      <c r="R4" s="15"/>
      <c r="S4" s="15"/>
      <c r="T4" s="15"/>
      <c r="U4" s="17"/>
      <c r="V4" s="15"/>
    </row>
    <row r="5" spans="1:34" ht="23.25" customHeight="1" x14ac:dyDescent="0.4">
      <c r="B5" s="14" t="s">
        <v>491</v>
      </c>
      <c r="C5" s="15"/>
      <c r="D5" s="15"/>
      <c r="E5" s="15"/>
      <c r="F5" s="15"/>
      <c r="G5" s="15"/>
      <c r="H5" s="15"/>
      <c r="I5" s="15"/>
      <c r="J5" s="15"/>
      <c r="K5" s="15"/>
      <c r="L5" s="15"/>
      <c r="M5" s="15"/>
      <c r="N5" s="15"/>
      <c r="O5" s="15"/>
      <c r="P5" s="15"/>
      <c r="Q5" s="15"/>
      <c r="R5" s="15"/>
      <c r="S5" s="15"/>
      <c r="T5" s="15"/>
      <c r="U5" s="17"/>
      <c r="V5" s="15"/>
    </row>
    <row r="6" spans="1:34" ht="23.25" customHeight="1" x14ac:dyDescent="0.4">
      <c r="B6" s="122" t="s">
        <v>275</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269</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208</v>
      </c>
      <c r="H9" s="3"/>
      <c r="Q9" s="22">
        <v>7</v>
      </c>
      <c r="Z9" s="1">
        <f>IF(Z10&gt;0,1,0)</f>
        <v>0</v>
      </c>
      <c r="AA9" s="1">
        <f>IF(AA10&gt;0,1,0)</f>
        <v>0</v>
      </c>
    </row>
    <row r="10" spans="1:34" ht="19.5" customHeight="1" x14ac:dyDescent="0.4">
      <c r="B10" s="190" t="s">
        <v>170</v>
      </c>
      <c r="C10" s="192" t="s">
        <v>164</v>
      </c>
      <c r="D10" s="192"/>
      <c r="E10" s="192" t="s">
        <v>165</v>
      </c>
      <c r="F10" s="192"/>
      <c r="G10" s="192" t="s">
        <v>169</v>
      </c>
      <c r="H10" s="214" t="s">
        <v>168</v>
      </c>
      <c r="I10" s="216" t="s">
        <v>188</v>
      </c>
      <c r="J10" s="217"/>
      <c r="K10" s="217"/>
      <c r="L10" s="218"/>
      <c r="M10" s="37" t="s">
        <v>194</v>
      </c>
      <c r="O10" s="219" t="s">
        <v>198</v>
      </c>
      <c r="P10" s="217"/>
      <c r="Q10" s="220"/>
      <c r="V10" s="148"/>
      <c r="X10" s="1">
        <f>MAX(X12:X107)-COUNT(X12:X107)-100</f>
        <v>-100</v>
      </c>
      <c r="Y10" s="1">
        <f>MAX(Y12:Y107)</f>
        <v>0</v>
      </c>
      <c r="Z10" s="1">
        <f>Z12</f>
        <v>0</v>
      </c>
      <c r="AA10" s="1">
        <f>AA12</f>
        <v>0</v>
      </c>
      <c r="AB10" s="1">
        <f>COUNTA(I12:I107)-AB12</f>
        <v>0</v>
      </c>
      <c r="AC10" s="1">
        <f>MAX(AC13:AC14,AC17:AC21)</f>
        <v>0</v>
      </c>
    </row>
    <row r="11" spans="1:34" ht="33" x14ac:dyDescent="0.4">
      <c r="A11" s="2">
        <f>MAX(A12:A107)</f>
        <v>0</v>
      </c>
      <c r="B11" s="191"/>
      <c r="C11" s="25" t="s">
        <v>163</v>
      </c>
      <c r="D11" s="25" t="s">
        <v>162</v>
      </c>
      <c r="E11" s="25" t="s">
        <v>166</v>
      </c>
      <c r="F11" s="25" t="s">
        <v>167</v>
      </c>
      <c r="G11" s="213"/>
      <c r="H11" s="215"/>
      <c r="I11" s="25" t="s">
        <v>189</v>
      </c>
      <c r="J11" s="38" t="s">
        <v>190</v>
      </c>
      <c r="K11" s="39" t="s">
        <v>196</v>
      </c>
      <c r="L11" s="40" t="s">
        <v>245</v>
      </c>
      <c r="M11" s="41" t="s">
        <v>197</v>
      </c>
      <c r="O11" s="42" t="s">
        <v>190</v>
      </c>
      <c r="P11" s="38" t="s">
        <v>191</v>
      </c>
      <c r="Q11" s="43" t="s">
        <v>192</v>
      </c>
      <c r="R11" s="12"/>
      <c r="V11" s="149"/>
      <c r="X11" s="1" t="s">
        <v>270</v>
      </c>
      <c r="Y11" s="1" t="s">
        <v>204</v>
      </c>
      <c r="Z11" s="1" t="s">
        <v>473</v>
      </c>
      <c r="AA11" s="1" t="s">
        <v>475</v>
      </c>
      <c r="AB11" s="1" t="s">
        <v>205</v>
      </c>
      <c r="AC11" s="1">
        <f>MAX(AC15:AC16)</f>
        <v>0</v>
      </c>
      <c r="AD11" s="1" t="s">
        <v>206</v>
      </c>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38" t="s">
        <v>476</v>
      </c>
      <c r="O12" s="8"/>
      <c r="P12" s="4"/>
      <c r="Q12" s="5"/>
      <c r="R12" s="12"/>
      <c r="V12"/>
      <c r="W12" s="1">
        <v>101</v>
      </c>
      <c r="X12" s="1" t="str">
        <f>IF(B12="","",W12)</f>
        <v/>
      </c>
      <c r="Y12" s="1">
        <f>COUNTIF(B$12:B$107,B12)</f>
        <v>0</v>
      </c>
      <c r="Z12" s="1">
        <f>COUNTIF(M$12:M$107,$AH$13)</f>
        <v>0</v>
      </c>
      <c r="AA12" s="1">
        <f>COUNTIF(M$12:M$107,$AH$14)</f>
        <v>0</v>
      </c>
      <c r="AB12" s="1">
        <f>SUM(AB13:AB107)</f>
        <v>0</v>
      </c>
      <c r="AH12" s="1" t="s">
        <v>199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38" t="s">
        <v>474</v>
      </c>
      <c r="O13" s="139"/>
      <c r="P13" s="140"/>
      <c r="Q13" s="141"/>
      <c r="R13" s="12"/>
      <c r="W13" s="1">
        <v>102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484</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9"/>
      <c r="T14" s="199"/>
      <c r="U14" s="199"/>
      <c r="V14" s="82"/>
      <c r="W14" s="1">
        <v>103</v>
      </c>
      <c r="X14" s="1" t="str">
        <f t="shared" si="2"/>
        <v/>
      </c>
      <c r="Y14" s="1">
        <f t="shared" si="3"/>
        <v>0</v>
      </c>
      <c r="AB14" s="1">
        <f t="shared" ref="AB14:AB77" si="4">IF(AD14="","",COUNTIF(I$12:I$107,AD14))</f>
        <v>0</v>
      </c>
      <c r="AC14" s="1">
        <f t="shared" ref="AC14:AC50" si="5">COUNTIF($I$12:$I$107,AD14)</f>
        <v>0</v>
      </c>
      <c r="AD14" s="1" t="str">
        <f>種目情報!A2</f>
        <v>800ｍ（小女）</v>
      </c>
      <c r="AE14" s="1" t="str">
        <f>種目情報!B2</f>
        <v>00606 0</v>
      </c>
      <c r="AF14" s="1">
        <f>種目情報!C2</f>
        <v>6</v>
      </c>
      <c r="AH14" s="1" t="s">
        <v>485</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9"/>
      <c r="T15" s="199"/>
      <c r="U15" s="199"/>
      <c r="V15" s="82"/>
      <c r="W15" s="1">
        <v>104</v>
      </c>
      <c r="X15" s="1" t="str">
        <f t="shared" si="2"/>
        <v/>
      </c>
      <c r="Y15" s="1">
        <f t="shared" si="3"/>
        <v>0</v>
      </c>
      <c r="AB15" s="1" t="str">
        <f t="shared" si="4"/>
        <v/>
      </c>
      <c r="AC15" s="1">
        <f t="shared" si="5"/>
        <v>0</v>
      </c>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9"/>
      <c r="T16" s="199"/>
      <c r="U16" s="199"/>
      <c r="V16" s="82"/>
      <c r="W16" s="1">
        <v>105</v>
      </c>
      <c r="X16" s="1" t="str">
        <f t="shared" si="2"/>
        <v/>
      </c>
      <c r="Y16" s="1">
        <f t="shared" si="3"/>
        <v>0</v>
      </c>
      <c r="AB16" s="1" t="str">
        <f t="shared" si="4"/>
        <v/>
      </c>
      <c r="AC16" s="1">
        <f t="shared" si="5"/>
        <v>0</v>
      </c>
    </row>
    <row r="17" spans="1:29"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B17" s="1" t="str">
        <f t="shared" si="4"/>
        <v/>
      </c>
      <c r="AC17" s="1">
        <f t="shared" si="5"/>
        <v>0</v>
      </c>
    </row>
    <row r="18" spans="1:29"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5"/>
      <c r="T18" s="195"/>
      <c r="U18" s="195"/>
      <c r="V18" s="146"/>
      <c r="W18" s="1">
        <v>107</v>
      </c>
      <c r="X18" s="1" t="str">
        <f t="shared" si="2"/>
        <v/>
      </c>
      <c r="Y18" s="1">
        <f t="shared" si="3"/>
        <v>0</v>
      </c>
      <c r="AB18" s="1" t="str">
        <f t="shared" si="4"/>
        <v/>
      </c>
      <c r="AC18" s="1">
        <f t="shared" si="5"/>
        <v>0</v>
      </c>
    </row>
    <row r="19" spans="1:29"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5"/>
      <c r="T19" s="195"/>
      <c r="U19" s="195"/>
      <c r="V19" s="146"/>
      <c r="W19" s="1">
        <v>108</v>
      </c>
      <c r="X19" s="1" t="str">
        <f t="shared" si="2"/>
        <v/>
      </c>
      <c r="Y19" s="1">
        <f t="shared" si="3"/>
        <v>0</v>
      </c>
      <c r="AB19" s="1" t="str">
        <f t="shared" si="4"/>
        <v/>
      </c>
      <c r="AC19" s="1">
        <f t="shared" si="5"/>
        <v>0</v>
      </c>
    </row>
    <row r="20" spans="1:29"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5"/>
      <c r="T20" s="195"/>
      <c r="U20" s="195"/>
      <c r="V20" s="146"/>
      <c r="W20" s="1">
        <v>109</v>
      </c>
      <c r="X20" s="1" t="str">
        <f t="shared" si="2"/>
        <v/>
      </c>
      <c r="Y20" s="1">
        <f t="shared" si="3"/>
        <v>0</v>
      </c>
      <c r="AB20" s="1" t="str">
        <f t="shared" si="4"/>
        <v/>
      </c>
      <c r="AC20" s="1">
        <f t="shared" si="5"/>
        <v>0</v>
      </c>
    </row>
    <row r="21" spans="1:29"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B21" s="1" t="str">
        <f t="shared" si="4"/>
        <v/>
      </c>
      <c r="AC21" s="1">
        <f t="shared" si="5"/>
        <v>0</v>
      </c>
    </row>
    <row r="22" spans="1:29"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B22" s="1" t="str">
        <f t="shared" si="4"/>
        <v/>
      </c>
      <c r="AC22" s="1">
        <f t="shared" si="5"/>
        <v>0</v>
      </c>
    </row>
    <row r="23" spans="1:29"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B23" s="1" t="str">
        <f t="shared" si="4"/>
        <v/>
      </c>
      <c r="AC23" s="1">
        <f t="shared" si="5"/>
        <v>0</v>
      </c>
    </row>
    <row r="24" spans="1:29"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B24" s="1" t="str">
        <f t="shared" si="4"/>
        <v/>
      </c>
      <c r="AC24" s="1">
        <f t="shared" si="5"/>
        <v>0</v>
      </c>
    </row>
    <row r="25" spans="1:29"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B25" s="1" t="str">
        <f t="shared" si="4"/>
        <v/>
      </c>
      <c r="AC25" s="1">
        <f t="shared" si="5"/>
        <v>0</v>
      </c>
    </row>
    <row r="26" spans="1:29"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B26" s="1" t="str">
        <f t="shared" si="4"/>
        <v/>
      </c>
      <c r="AC26" s="1">
        <f t="shared" si="5"/>
        <v>0</v>
      </c>
    </row>
    <row r="27" spans="1:29"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B27" s="1" t="str">
        <f t="shared" si="4"/>
        <v/>
      </c>
      <c r="AC27" s="1">
        <f t="shared" si="5"/>
        <v>0</v>
      </c>
    </row>
    <row r="28" spans="1:29"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B28" s="1" t="str">
        <f t="shared" si="4"/>
        <v/>
      </c>
      <c r="AC28" s="1">
        <f t="shared" si="5"/>
        <v>0</v>
      </c>
    </row>
    <row r="29" spans="1:29"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B29" s="1" t="str">
        <f t="shared" si="4"/>
        <v/>
      </c>
      <c r="AC29" s="1">
        <f t="shared" si="5"/>
        <v>0</v>
      </c>
    </row>
    <row r="30" spans="1:29"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B30" s="1" t="str">
        <f t="shared" si="4"/>
        <v/>
      </c>
      <c r="AC30" s="1">
        <f t="shared" si="5"/>
        <v>0</v>
      </c>
    </row>
    <row r="31" spans="1:29"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B31" s="1" t="str">
        <f t="shared" si="4"/>
        <v/>
      </c>
      <c r="AC31" s="1">
        <f t="shared" si="5"/>
        <v>0</v>
      </c>
    </row>
    <row r="32" spans="1:29"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B32" s="1" t="str">
        <f t="shared" si="4"/>
        <v/>
      </c>
      <c r="AC32" s="1">
        <f t="shared" si="5"/>
        <v>0</v>
      </c>
    </row>
    <row r="33" spans="1:29"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B33" s="1" t="str">
        <f t="shared" si="4"/>
        <v/>
      </c>
      <c r="AC33" s="1">
        <f t="shared" si="5"/>
        <v>0</v>
      </c>
    </row>
    <row r="34" spans="1:29"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B34" s="1" t="str">
        <f t="shared" si="4"/>
        <v/>
      </c>
      <c r="AC34" s="1">
        <f t="shared" si="5"/>
        <v>0</v>
      </c>
    </row>
    <row r="35" spans="1:29"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B35" s="1" t="str">
        <f t="shared" si="4"/>
        <v/>
      </c>
      <c r="AC35" s="1">
        <f t="shared" si="5"/>
        <v>0</v>
      </c>
    </row>
    <row r="36" spans="1:29"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B36" s="1" t="str">
        <f t="shared" si="4"/>
        <v/>
      </c>
      <c r="AC36" s="1">
        <f t="shared" si="5"/>
        <v>0</v>
      </c>
    </row>
    <row r="37" spans="1:29"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B37" s="1" t="str">
        <f t="shared" si="4"/>
        <v/>
      </c>
      <c r="AC37" s="1">
        <f t="shared" si="5"/>
        <v>0</v>
      </c>
    </row>
    <row r="38" spans="1:29"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B38" s="1" t="str">
        <f t="shared" si="4"/>
        <v/>
      </c>
      <c r="AC38" s="1">
        <f t="shared" si="5"/>
        <v>0</v>
      </c>
    </row>
    <row r="39" spans="1:29"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B39" s="1" t="str">
        <f t="shared" si="4"/>
        <v/>
      </c>
      <c r="AC39" s="1">
        <f t="shared" si="5"/>
        <v>0</v>
      </c>
    </row>
    <row r="40" spans="1:29"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B40" s="1" t="str">
        <f t="shared" si="4"/>
        <v/>
      </c>
      <c r="AC40" s="1">
        <f t="shared" si="5"/>
        <v>0</v>
      </c>
    </row>
    <row r="41" spans="1:29"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B41" s="1" t="str">
        <f t="shared" si="4"/>
        <v/>
      </c>
      <c r="AC41" s="1">
        <f t="shared" si="5"/>
        <v>0</v>
      </c>
    </row>
    <row r="42" spans="1:29"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B42" s="1" t="str">
        <f t="shared" si="4"/>
        <v/>
      </c>
      <c r="AC42" s="1">
        <f t="shared" si="5"/>
        <v>0</v>
      </c>
    </row>
    <row r="43" spans="1:29"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B43" s="1" t="str">
        <f t="shared" si="4"/>
        <v/>
      </c>
      <c r="AC43" s="1">
        <f t="shared" si="5"/>
        <v>0</v>
      </c>
    </row>
    <row r="44" spans="1:29"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B44" s="1" t="str">
        <f t="shared" si="4"/>
        <v/>
      </c>
      <c r="AC44" s="1">
        <f t="shared" si="5"/>
        <v>0</v>
      </c>
    </row>
    <row r="45" spans="1:29"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B45" s="1" t="str">
        <f t="shared" si="4"/>
        <v/>
      </c>
      <c r="AC45" s="1">
        <f t="shared" si="5"/>
        <v>0</v>
      </c>
    </row>
    <row r="46" spans="1:29"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B46" s="1" t="str">
        <f t="shared" si="4"/>
        <v/>
      </c>
      <c r="AC46" s="1">
        <f t="shared" si="5"/>
        <v>0</v>
      </c>
    </row>
    <row r="47" spans="1:29"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B47" s="1" t="str">
        <f t="shared" si="4"/>
        <v/>
      </c>
      <c r="AC47" s="1">
        <f t="shared" si="5"/>
        <v>0</v>
      </c>
    </row>
    <row r="48" spans="1:29"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B48" s="1" t="str">
        <f t="shared" si="4"/>
        <v/>
      </c>
      <c r="AC48" s="1">
        <f t="shared" si="5"/>
        <v>0</v>
      </c>
    </row>
    <row r="49" spans="1:29"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B49" s="1" t="str">
        <f t="shared" si="4"/>
        <v/>
      </c>
      <c r="AC49" s="1">
        <f t="shared" si="5"/>
        <v>0</v>
      </c>
    </row>
    <row r="50" spans="1:29"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B50" s="1" t="str">
        <f t="shared" si="4"/>
        <v/>
      </c>
      <c r="AC50" s="1">
        <f t="shared" si="5"/>
        <v>0</v>
      </c>
    </row>
    <row r="51" spans="1:29"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B51" s="1" t="str">
        <f t="shared" si="4"/>
        <v/>
      </c>
    </row>
    <row r="52" spans="1:29"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B52" s="1" t="str">
        <f t="shared" si="4"/>
        <v/>
      </c>
    </row>
    <row r="53" spans="1:29"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B53" s="1" t="str">
        <f t="shared" si="4"/>
        <v/>
      </c>
    </row>
    <row r="54" spans="1:29"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B54" s="1" t="str">
        <f t="shared" si="4"/>
        <v/>
      </c>
    </row>
    <row r="55" spans="1:29"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B55" s="1" t="str">
        <f t="shared" si="4"/>
        <v/>
      </c>
    </row>
    <row r="56" spans="1:29"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B56" s="1" t="str">
        <f t="shared" si="4"/>
        <v/>
      </c>
    </row>
    <row r="57" spans="1:29"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B57" s="1" t="str">
        <f t="shared" si="4"/>
        <v/>
      </c>
    </row>
    <row r="58" spans="1:29"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B58" s="1" t="str">
        <f t="shared" si="4"/>
        <v/>
      </c>
    </row>
    <row r="59" spans="1:29"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B59" s="1" t="str">
        <f t="shared" si="4"/>
        <v/>
      </c>
    </row>
    <row r="60" spans="1:29"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B60" s="1" t="str">
        <f t="shared" si="4"/>
        <v/>
      </c>
    </row>
    <row r="61" spans="1:29"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B61" s="1" t="str">
        <f t="shared" si="4"/>
        <v/>
      </c>
    </row>
    <row r="62" spans="1:29"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B62" s="1" t="str">
        <f t="shared" si="4"/>
        <v/>
      </c>
    </row>
    <row r="63" spans="1:29"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B63" s="1" t="str">
        <f t="shared" si="4"/>
        <v/>
      </c>
    </row>
    <row r="64" spans="1:29"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B64" s="1" t="str">
        <f t="shared" si="4"/>
        <v/>
      </c>
    </row>
    <row r="65" spans="1:28"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B65" s="1" t="str">
        <f t="shared" si="4"/>
        <v/>
      </c>
    </row>
    <row r="66" spans="1:28"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B66" s="1" t="str">
        <f t="shared" si="4"/>
        <v/>
      </c>
    </row>
    <row r="67" spans="1:28"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B67" s="1" t="str">
        <f t="shared" si="4"/>
        <v/>
      </c>
    </row>
    <row r="68" spans="1:28"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B68" s="1" t="str">
        <f t="shared" si="4"/>
        <v/>
      </c>
    </row>
    <row r="69" spans="1:28"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B69" s="1" t="str">
        <f t="shared" si="4"/>
        <v/>
      </c>
    </row>
    <row r="70" spans="1:28"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B70" s="1" t="str">
        <f t="shared" si="4"/>
        <v/>
      </c>
    </row>
    <row r="71" spans="1:28"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B71" s="1" t="str">
        <f t="shared" si="4"/>
        <v/>
      </c>
    </row>
    <row r="72" spans="1:28"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B72" s="1" t="str">
        <f t="shared" si="4"/>
        <v/>
      </c>
    </row>
    <row r="73" spans="1:28"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B73" s="1" t="str">
        <f t="shared" si="4"/>
        <v/>
      </c>
    </row>
    <row r="74" spans="1:28"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B74" s="1" t="str">
        <f t="shared" si="4"/>
        <v/>
      </c>
    </row>
    <row r="75" spans="1:28"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B75" s="1" t="str">
        <f t="shared" si="4"/>
        <v/>
      </c>
    </row>
    <row r="76" spans="1:28"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B76" s="1" t="str">
        <f t="shared" si="4"/>
        <v/>
      </c>
    </row>
    <row r="77" spans="1:28"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B77" s="1" t="str">
        <f t="shared" si="4"/>
        <v/>
      </c>
    </row>
    <row r="78" spans="1:28"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B78" s="1" t="str">
        <f t="shared" ref="AB78:AB107" si="10">IF(AD78="","",COUNTIF(I$12:I$107,AD78))</f>
        <v/>
      </c>
    </row>
    <row r="79" spans="1:28"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B79" s="1" t="str">
        <f t="shared" si="10"/>
        <v/>
      </c>
    </row>
    <row r="80" spans="1:28"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B80" s="1" t="str">
        <f t="shared" si="10"/>
        <v/>
      </c>
    </row>
    <row r="81" spans="1:28"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B81" s="1" t="str">
        <f t="shared" si="10"/>
        <v/>
      </c>
    </row>
    <row r="82" spans="1:28"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B82" s="1" t="str">
        <f t="shared" si="10"/>
        <v/>
      </c>
    </row>
    <row r="83" spans="1:28"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B83" s="1" t="str">
        <f t="shared" si="10"/>
        <v/>
      </c>
    </row>
    <row r="84" spans="1:28"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B84" s="1" t="str">
        <f t="shared" si="10"/>
        <v/>
      </c>
    </row>
    <row r="85" spans="1:28"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B85" s="1" t="str">
        <f t="shared" si="10"/>
        <v/>
      </c>
    </row>
    <row r="86" spans="1:28"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B86" s="1" t="str">
        <f t="shared" si="10"/>
        <v/>
      </c>
    </row>
    <row r="87" spans="1:28"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B87" s="1" t="str">
        <f t="shared" si="10"/>
        <v/>
      </c>
    </row>
    <row r="88" spans="1:28"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B88" s="1" t="str">
        <f t="shared" si="10"/>
        <v/>
      </c>
    </row>
    <row r="89" spans="1:28"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B89" s="1" t="str">
        <f t="shared" si="10"/>
        <v/>
      </c>
    </row>
    <row r="90" spans="1:28"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B90" s="1" t="str">
        <f t="shared" si="10"/>
        <v/>
      </c>
    </row>
    <row r="91" spans="1:28"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B91" s="1" t="str">
        <f t="shared" si="10"/>
        <v/>
      </c>
    </row>
    <row r="92" spans="1:28"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B92" s="1" t="str">
        <f t="shared" si="10"/>
        <v/>
      </c>
    </row>
    <row r="93" spans="1:28"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B93" s="1" t="str">
        <f t="shared" si="10"/>
        <v/>
      </c>
    </row>
    <row r="94" spans="1:28"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B94" s="1" t="str">
        <f t="shared" si="10"/>
        <v/>
      </c>
    </row>
    <row r="95" spans="1:28"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B95" s="1" t="str">
        <f t="shared" si="10"/>
        <v/>
      </c>
    </row>
    <row r="96" spans="1:28"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B96" s="1" t="str">
        <f t="shared" si="10"/>
        <v/>
      </c>
    </row>
    <row r="97" spans="1:28"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B97" s="1" t="str">
        <f t="shared" si="10"/>
        <v/>
      </c>
    </row>
    <row r="98" spans="1:28"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B98" s="1" t="str">
        <f t="shared" si="10"/>
        <v/>
      </c>
    </row>
    <row r="99" spans="1:28"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B99" s="1" t="str">
        <f t="shared" si="10"/>
        <v/>
      </c>
    </row>
    <row r="100" spans="1:28"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B100" s="1" t="str">
        <f t="shared" si="10"/>
        <v/>
      </c>
    </row>
    <row r="101" spans="1:28"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B101" s="1" t="str">
        <f t="shared" si="10"/>
        <v/>
      </c>
    </row>
    <row r="102" spans="1:28"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B102" s="1" t="str">
        <f t="shared" si="10"/>
        <v/>
      </c>
    </row>
    <row r="103" spans="1:28"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B103" s="1" t="str">
        <f t="shared" si="10"/>
        <v/>
      </c>
    </row>
    <row r="104" spans="1:28"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B104" s="1" t="str">
        <f t="shared" si="10"/>
        <v/>
      </c>
    </row>
    <row r="105" spans="1:28"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B105" s="1" t="str">
        <f t="shared" si="10"/>
        <v/>
      </c>
    </row>
    <row r="106" spans="1:28"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B106" s="1" t="str">
        <f t="shared" si="10"/>
        <v/>
      </c>
    </row>
    <row r="107" spans="1:28"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B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5" operator="equal">
      <formula>""</formula>
    </cfRule>
  </conditionalFormatting>
  <conditionalFormatting sqref="O12:Q13">
    <cfRule type="cellIs" dxfId="3" priority="2" operator="equal">
      <formula>""</formula>
    </cfRule>
  </conditionalFormatting>
  <conditionalFormatting sqref="S14:V16">
    <cfRule type="containsText" dxfId="2" priority="4" operator="containsText" text="●が多過ぎ！！">
      <formula>NOT(ISERROR(SEARCH("●が多過ぎ！！",S14)))</formula>
    </cfRule>
  </conditionalFormatting>
  <conditionalFormatting sqref="S18:V20">
    <cfRule type="cellIs" dxfId="1" priority="3" operator="equal">
      <formula>"選手重複！！"</formula>
    </cfRule>
  </conditionalFormatting>
  <conditionalFormatting sqref="V12">
    <cfRule type="cellIs" dxfId="0" priority="10" operator="equal">
      <formula>""</formula>
    </cfRule>
  </conditionalFormatting>
  <dataValidations count="2">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21" t="s">
        <v>262</v>
      </c>
      <c r="B1" s="222"/>
      <c r="C1" s="222"/>
      <c r="D1" s="222"/>
      <c r="E1" s="222"/>
      <c r="F1" s="222"/>
      <c r="G1" s="222"/>
      <c r="H1" s="222"/>
      <c r="I1" s="222"/>
      <c r="J1" s="222"/>
      <c r="K1" s="222"/>
      <c r="L1" s="222"/>
      <c r="M1" s="222"/>
      <c r="N1" s="223"/>
    </row>
    <row r="2" spans="1:14" ht="25.5" customHeight="1" x14ac:dyDescent="0.4">
      <c r="A2" s="81" t="s">
        <v>258</v>
      </c>
      <c r="B2" s="70"/>
      <c r="C2" s="83"/>
      <c r="D2" s="83"/>
      <c r="E2" s="70"/>
      <c r="F2" s="70"/>
      <c r="G2" s="70"/>
      <c r="H2" s="70"/>
      <c r="I2" s="70"/>
      <c r="J2" s="70"/>
      <c r="K2" s="70"/>
      <c r="L2" s="70"/>
      <c r="M2" s="70"/>
      <c r="N2" s="71"/>
    </row>
    <row r="3" spans="1:14" ht="25.5" customHeight="1" x14ac:dyDescent="0.4">
      <c r="A3" s="63" t="s">
        <v>288</v>
      </c>
      <c r="N3" s="64"/>
    </row>
    <row r="4" spans="1:14" ht="25.5" customHeight="1" thickBot="1" x14ac:dyDescent="0.45">
      <c r="A4" s="66" t="s">
        <v>272</v>
      </c>
      <c r="B4" s="67"/>
      <c r="C4" s="84"/>
      <c r="D4" s="84"/>
      <c r="E4" s="67"/>
      <c r="F4" s="67"/>
      <c r="G4" s="67"/>
      <c r="H4" s="67"/>
      <c r="I4" s="67"/>
      <c r="J4" s="67"/>
      <c r="K4" s="67"/>
      <c r="L4" s="67"/>
      <c r="M4" s="67"/>
      <c r="N4" s="68"/>
    </row>
    <row r="5" spans="1:14" ht="25.5" customHeight="1" thickBot="1" x14ac:dyDescent="0.45"/>
    <row r="6" spans="1:14" x14ac:dyDescent="0.4">
      <c r="A6" s="89" t="s">
        <v>494</v>
      </c>
      <c r="B6" s="70" t="s">
        <v>256</v>
      </c>
      <c r="C6" s="83">
        <f>IF(手順1!E11="選択して下さい",1,0)</f>
        <v>1</v>
      </c>
      <c r="D6" s="86"/>
      <c r="E6" s="224" t="str">
        <f>IF(C6=1,"〇未完了　手順１シートの「団体名欄」を選択してください","●完了")</f>
        <v>〇未完了　手順１シートの「団体名欄」を選択してください</v>
      </c>
      <c r="F6" s="224"/>
      <c r="G6" s="224"/>
      <c r="H6" s="224"/>
      <c r="I6" s="224"/>
      <c r="J6" s="224"/>
      <c r="K6" s="224"/>
      <c r="L6" s="224"/>
      <c r="M6" s="224"/>
      <c r="N6" s="225"/>
    </row>
    <row r="7" spans="1:14" ht="19.5" thickBot="1" x14ac:dyDescent="0.45">
      <c r="A7" s="90">
        <v>1</v>
      </c>
      <c r="B7" t="s">
        <v>257</v>
      </c>
      <c r="C7" s="85">
        <f>IF(手順1!E12="選択して下さい",1,0)</f>
        <v>0</v>
      </c>
      <c r="D7" s="87"/>
      <c r="E7" s="226" t="str">
        <f>IF(C7=1,"〇未完了　手順１シートの「団体区分欄」を選択してください","●完了")</f>
        <v>●完了</v>
      </c>
      <c r="F7" s="226"/>
      <c r="G7" s="226"/>
      <c r="H7" s="226"/>
      <c r="I7" s="226"/>
      <c r="J7" s="226"/>
      <c r="K7" s="226"/>
      <c r="L7" s="226"/>
      <c r="M7" s="226"/>
      <c r="N7" s="227"/>
    </row>
    <row r="8" spans="1:14" x14ac:dyDescent="0.4">
      <c r="A8" s="91"/>
      <c r="B8" s="70" t="s">
        <v>263</v>
      </c>
      <c r="C8" s="83">
        <f>手順2!Y10</f>
        <v>0</v>
      </c>
      <c r="D8" s="86"/>
      <c r="E8" s="224" t="str">
        <f>IF(C8&gt;=2,"〇未完了　手順２シートの選手に重複があります","●完了")</f>
        <v>●完了</v>
      </c>
      <c r="F8" s="224"/>
      <c r="G8" s="224"/>
      <c r="H8" s="224"/>
      <c r="I8" s="224"/>
      <c r="J8" s="224"/>
      <c r="K8" s="224"/>
      <c r="L8" s="224"/>
      <c r="M8" s="224"/>
      <c r="N8" s="225"/>
    </row>
    <row r="9" spans="1:14" x14ac:dyDescent="0.4">
      <c r="A9" s="92" t="s">
        <v>494</v>
      </c>
      <c r="B9" t="s">
        <v>263</v>
      </c>
      <c r="C9" s="85">
        <f>手順2!X10</f>
        <v>0</v>
      </c>
      <c r="D9" s="87"/>
      <c r="E9" s="226" t="str">
        <f>IF(C9&gt;=1,"〇未完了　手順２シートの選手は上から詰めて入力してください（空白行が途中に入らないように）","●完了")</f>
        <v>●完了</v>
      </c>
      <c r="F9" s="226"/>
      <c r="G9" s="226"/>
      <c r="H9" s="226"/>
      <c r="I9" s="226"/>
      <c r="J9" s="226"/>
      <c r="K9" s="226"/>
      <c r="L9" s="226"/>
      <c r="M9" s="226"/>
      <c r="N9" s="227"/>
    </row>
    <row r="10" spans="1:14" x14ac:dyDescent="0.4">
      <c r="A10" s="92">
        <v>2</v>
      </c>
      <c r="B10" t="s">
        <v>264</v>
      </c>
      <c r="C10" s="130">
        <f>MAX(手順2!Z10,手順2!AA10)</f>
        <v>0</v>
      </c>
      <c r="D10" s="124"/>
      <c r="E10" s="226" t="str">
        <f>IF(C10&gt;=7,"〇未完了　手順２シートのリレーメンバーが多過ぎます","●完了")</f>
        <v>●完了</v>
      </c>
      <c r="F10" s="226"/>
      <c r="G10" s="226"/>
      <c r="H10" s="226"/>
      <c r="I10" s="226"/>
      <c r="J10" s="226"/>
      <c r="K10" s="226"/>
      <c r="L10" s="226"/>
      <c r="M10" s="226"/>
      <c r="N10" s="227"/>
    </row>
    <row r="11" spans="1:14" x14ac:dyDescent="0.4">
      <c r="A11" s="92"/>
      <c r="B11" t="s">
        <v>293</v>
      </c>
      <c r="C11" s="130">
        <f>手順2!Z10</f>
        <v>0</v>
      </c>
      <c r="D11" s="130">
        <f>手順2!AA10</f>
        <v>0</v>
      </c>
      <c r="E11" s="229" t="str">
        <f>IF(C11=0,"●完了",IF(C11&gt;=1,IF(手順2!P12&amp;手順2!Q12="","〇未完了　手順２シートのリレー記録が未入力です",IF(D11=0,"●完了",IF(D11&gt;=1,IF(手順2!P13&amp;手順2!Q13="","〇未完了　手順２シートのリレー記録が未入力です","●完了"),"●完了")))))</f>
        <v>●完了</v>
      </c>
      <c r="F11" s="226"/>
      <c r="G11" s="226"/>
      <c r="H11" s="226"/>
      <c r="I11" s="226"/>
      <c r="J11" s="226"/>
      <c r="K11" s="226"/>
      <c r="L11" s="226"/>
      <c r="M11" s="226"/>
      <c r="N11" s="227"/>
    </row>
    <row r="12" spans="1:14" ht="19.5" thickBot="1" x14ac:dyDescent="0.45">
      <c r="A12" s="93"/>
      <c r="B12" s="67" t="s">
        <v>265</v>
      </c>
      <c r="C12" s="84">
        <f>手順2!AB10</f>
        <v>0</v>
      </c>
      <c r="D12" s="88"/>
      <c r="E12" s="231" t="str">
        <f>IF(C12&gt;=1,"〇未完了　手順２シートの種目に誤りがあります","●完了")</f>
        <v>●完了</v>
      </c>
      <c r="F12" s="231"/>
      <c r="G12" s="231"/>
      <c r="H12" s="231"/>
      <c r="I12" s="231"/>
      <c r="J12" s="231"/>
      <c r="K12" s="231"/>
      <c r="L12" s="231"/>
      <c r="M12" s="231"/>
      <c r="N12" s="232"/>
    </row>
    <row r="13" spans="1:14" x14ac:dyDescent="0.4">
      <c r="A13" s="94"/>
      <c r="B13" t="s">
        <v>266</v>
      </c>
      <c r="C13" s="85">
        <f>手順3!Y10</f>
        <v>0</v>
      </c>
      <c r="E13" s="228" t="str">
        <f>IF(C13&gt;=2,"〇未完了　手順３シートに選手の重複があります","●完了")</f>
        <v>●完了</v>
      </c>
      <c r="F13" s="224"/>
      <c r="G13" s="224"/>
      <c r="H13" s="224"/>
      <c r="I13" s="224"/>
      <c r="J13" s="224"/>
      <c r="K13" s="224"/>
      <c r="L13" s="224"/>
      <c r="M13" s="224"/>
      <c r="N13" s="225"/>
    </row>
    <row r="14" spans="1:14" x14ac:dyDescent="0.4">
      <c r="A14" s="94" t="s">
        <v>494</v>
      </c>
      <c r="B14" t="s">
        <v>271</v>
      </c>
      <c r="C14" s="85">
        <f>手順3!X10</f>
        <v>-100</v>
      </c>
      <c r="E14" s="229" t="str">
        <f>IF(C14&gt;=1,"〇未完了　手順３シートの選手は上から詰めて入力してください（空白行が途中に入らないように）","●完了")</f>
        <v>●完了</v>
      </c>
      <c r="F14" s="226"/>
      <c r="G14" s="226"/>
      <c r="H14" s="226"/>
      <c r="I14" s="226"/>
      <c r="J14" s="226"/>
      <c r="K14" s="226"/>
      <c r="L14" s="226"/>
      <c r="M14" s="226"/>
      <c r="N14" s="227"/>
    </row>
    <row r="15" spans="1:14" x14ac:dyDescent="0.4">
      <c r="A15" s="94">
        <v>3</v>
      </c>
      <c r="B15" t="s">
        <v>267</v>
      </c>
      <c r="C15" s="130">
        <f>MAX(手順3!Z10,手順3!AA10)</f>
        <v>0</v>
      </c>
      <c r="E15" s="229" t="str">
        <f>IF(C15&gt;=7,"〇未完了　手順３シートのリレーメンバーが多過ぎます","●完了")</f>
        <v>●完了</v>
      </c>
      <c r="F15" s="226"/>
      <c r="G15" s="226"/>
      <c r="H15" s="226"/>
      <c r="I15" s="226"/>
      <c r="J15" s="226"/>
      <c r="K15" s="226"/>
      <c r="L15" s="226"/>
      <c r="M15" s="226"/>
      <c r="N15" s="227"/>
    </row>
    <row r="16" spans="1:14" x14ac:dyDescent="0.4">
      <c r="A16" s="94"/>
      <c r="B16" t="s">
        <v>294</v>
      </c>
      <c r="C16" s="85">
        <f>手順3!Z10</f>
        <v>0</v>
      </c>
      <c r="D16" s="85">
        <f>手順3!AA10</f>
        <v>0</v>
      </c>
      <c r="E16" s="229" t="str">
        <f>IF(C16=0,"●完了",IF(C16&gt;=1,IF(手順3!P12&amp;手順3!Q12="","〇未完了　手順３シートのリレー記録が未入力です",IF(D16=0,"●完了",IF(D16&gt;=1,IF(手順3!P13&amp;手順3!Q13="","〇未完了　手順３シートのリレー記録が未入力です","●完了"))))))</f>
        <v>●完了</v>
      </c>
      <c r="F16" s="226"/>
      <c r="G16" s="226"/>
      <c r="H16" s="226"/>
      <c r="I16" s="226"/>
      <c r="J16" s="226"/>
      <c r="K16" s="226"/>
      <c r="L16" s="226"/>
      <c r="M16" s="226"/>
      <c r="N16" s="227"/>
    </row>
    <row r="17" spans="1:14" ht="19.5" thickBot="1" x14ac:dyDescent="0.45">
      <c r="A17" s="95"/>
      <c r="B17" s="67" t="s">
        <v>268</v>
      </c>
      <c r="C17" s="84">
        <f>手順3!AB10</f>
        <v>0</v>
      </c>
      <c r="D17" s="84"/>
      <c r="E17" s="230" t="str">
        <f>IF(C17&gt;=1,"〇未完了　手順３シートの種目に誤りがあります","●完了")</f>
        <v>●完了</v>
      </c>
      <c r="F17" s="231"/>
      <c r="G17" s="231"/>
      <c r="H17" s="231"/>
      <c r="I17" s="231"/>
      <c r="J17" s="231"/>
      <c r="K17" s="231"/>
      <c r="L17" s="231"/>
      <c r="M17" s="231"/>
      <c r="N17" s="232"/>
    </row>
  </sheetData>
  <sheetProtection sheet="1" objects="1" scenarios="1"/>
  <mergeCells count="13">
    <mergeCell ref="E13:N13"/>
    <mergeCell ref="E15:N15"/>
    <mergeCell ref="E17:N17"/>
    <mergeCell ref="E9:N9"/>
    <mergeCell ref="E14:N14"/>
    <mergeCell ref="E12:N12"/>
    <mergeCell ref="E11:N11"/>
    <mergeCell ref="E16:N16"/>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7" customWidth="1"/>
    <col min="19" max="19" width="6.875" customWidth="1"/>
    <col min="20" max="20" width="6.625" customWidth="1"/>
    <col min="21" max="21" width="6.5" customWidth="1"/>
    <col min="22" max="22" width="47.5" customWidth="1"/>
    <col min="23" max="24" width="5.625" customWidth="1"/>
    <col min="25" max="25" width="6.5" customWidth="1"/>
    <col min="26" max="26" width="5.75" style="61"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41" t="s">
        <v>276</v>
      </c>
      <c r="D2" s="242"/>
      <c r="E2" s="242"/>
      <c r="F2" s="242"/>
      <c r="G2" s="242"/>
      <c r="H2" s="242"/>
      <c r="I2" s="242"/>
      <c r="J2" s="242"/>
      <c r="K2" s="242"/>
      <c r="L2" s="242"/>
      <c r="M2" s="242"/>
      <c r="N2" s="242"/>
      <c r="O2" s="242"/>
      <c r="P2" s="242"/>
      <c r="Q2" s="242"/>
      <c r="R2" s="242"/>
      <c r="S2" s="242"/>
      <c r="T2" s="242"/>
      <c r="U2" s="243"/>
    </row>
    <row r="3" spans="3:29" ht="25.5" customHeight="1" x14ac:dyDescent="0.4">
      <c r="C3" s="123" t="s">
        <v>277</v>
      </c>
      <c r="D3" s="70"/>
      <c r="E3" s="70"/>
      <c r="F3" s="70"/>
      <c r="G3" s="70"/>
      <c r="H3" s="70"/>
      <c r="I3" s="70"/>
      <c r="J3" s="70"/>
      <c r="K3" s="70"/>
      <c r="L3" s="70"/>
      <c r="M3" s="70"/>
      <c r="N3" s="70"/>
      <c r="O3" s="70"/>
      <c r="P3" s="70"/>
      <c r="Q3" s="70"/>
      <c r="R3" s="70"/>
      <c r="S3" s="70"/>
      <c r="T3" s="70"/>
      <c r="U3" s="71"/>
    </row>
    <row r="4" spans="3:29" ht="25.5" customHeight="1" x14ac:dyDescent="0.4">
      <c r="C4" s="63" t="s">
        <v>278</v>
      </c>
      <c r="R4"/>
      <c r="U4" s="64"/>
    </row>
    <row r="5" spans="3:29" ht="25.5" customHeight="1" x14ac:dyDescent="0.4">
      <c r="C5" s="63" t="s">
        <v>279</v>
      </c>
      <c r="R5"/>
      <c r="U5" s="64"/>
    </row>
    <row r="6" spans="3:29" ht="13.5" customHeight="1" x14ac:dyDescent="0.4"/>
    <row r="7" spans="3:29" ht="24.75" thickBot="1" x14ac:dyDescent="0.45">
      <c r="C7" s="244" t="s">
        <v>488</v>
      </c>
      <c r="D7" s="244"/>
      <c r="E7" s="244"/>
      <c r="F7" s="244"/>
      <c r="G7" s="244"/>
      <c r="H7" s="244"/>
      <c r="I7" s="244"/>
      <c r="J7" s="244"/>
      <c r="K7" s="244"/>
      <c r="L7" s="244"/>
      <c r="M7" s="244"/>
      <c r="N7" s="244"/>
      <c r="O7" s="244"/>
      <c r="P7" s="244"/>
      <c r="Q7" s="244"/>
      <c r="R7" s="244"/>
      <c r="S7" s="244"/>
      <c r="T7" s="244"/>
      <c r="U7" s="244"/>
      <c r="V7" s="98"/>
      <c r="W7" s="98"/>
      <c r="X7" s="98"/>
      <c r="Y7" s="98"/>
    </row>
    <row r="8" spans="3:29" x14ac:dyDescent="0.4">
      <c r="C8" s="44" t="s">
        <v>209</v>
      </c>
      <c r="J8" s="44" t="s">
        <v>210</v>
      </c>
      <c r="Q8" s="44" t="s">
        <v>213</v>
      </c>
      <c r="R8"/>
      <c r="AB8" s="81" t="s">
        <v>254</v>
      </c>
      <c r="AC8" s="71"/>
    </row>
    <row r="9" spans="3:29" ht="19.5" x14ac:dyDescent="0.4">
      <c r="C9" s="238" t="s">
        <v>1</v>
      </c>
      <c r="D9" s="238"/>
      <c r="E9" s="238"/>
      <c r="F9" s="235" t="str">
        <f>IF(手順1!E11="","",手順1!E11)</f>
        <v>選択して下さい</v>
      </c>
      <c r="G9" s="235"/>
      <c r="H9" s="235"/>
      <c r="J9" s="10">
        <v>1</v>
      </c>
      <c r="K9" s="235" t="str">
        <f>IF(手順1!K12="","",手順1!K12)</f>
        <v/>
      </c>
      <c r="L9" s="235"/>
      <c r="M9" s="235"/>
      <c r="N9" s="235" t="str">
        <f>IF(手順1!M12="","",手順1!M12)</f>
        <v/>
      </c>
      <c r="O9" s="235"/>
      <c r="P9" s="100"/>
      <c r="Q9" s="235"/>
      <c r="R9" s="235"/>
      <c r="S9" s="99" t="s">
        <v>214</v>
      </c>
      <c r="T9" s="99" t="s">
        <v>215</v>
      </c>
      <c r="U9" s="99" t="s">
        <v>216</v>
      </c>
      <c r="V9" s="97"/>
      <c r="W9" s="97"/>
      <c r="X9" s="97"/>
      <c r="Y9" s="97"/>
      <c r="AB9" s="101" t="s">
        <v>178</v>
      </c>
      <c r="AC9" s="64">
        <v>500</v>
      </c>
    </row>
    <row r="10" spans="3:29" ht="19.5" x14ac:dyDescent="0.4">
      <c r="C10" s="236" t="s">
        <v>159</v>
      </c>
      <c r="D10" s="236"/>
      <c r="E10" s="236"/>
      <c r="F10" s="235" t="str">
        <f>IF(手順1!E12="","",手順1!E12)</f>
        <v>小学</v>
      </c>
      <c r="G10" s="235"/>
      <c r="H10" s="235"/>
      <c r="J10" s="10">
        <v>2</v>
      </c>
      <c r="K10" s="235" t="str">
        <f>IF(手順1!K13="","",手順1!K13)</f>
        <v/>
      </c>
      <c r="L10" s="235"/>
      <c r="M10" s="235"/>
      <c r="N10" s="235" t="str">
        <f>IF(手順1!M13="","",手順1!M13)</f>
        <v/>
      </c>
      <c r="O10" s="235"/>
      <c r="P10" s="102">
        <f>COUNTA(手順2!$B12:$B107)</f>
        <v>0</v>
      </c>
      <c r="Q10" s="235" t="s">
        <v>200</v>
      </c>
      <c r="R10" s="235"/>
      <c r="S10" s="99">
        <f>COUNTA(手順2!I$12:I$107)</f>
        <v>0</v>
      </c>
      <c r="T10" s="99">
        <f>IFERROR(VLOOKUP(F10,AB9:AC12,2,FALSE),"")</f>
        <v>100</v>
      </c>
      <c r="U10" s="99">
        <f>IF(P10=0,0,T10*S10)</f>
        <v>0</v>
      </c>
      <c r="V10" s="97"/>
      <c r="W10" s="97"/>
      <c r="X10" s="97"/>
      <c r="Y10" s="97"/>
      <c r="AB10" s="101" t="s">
        <v>179</v>
      </c>
      <c r="AC10" s="64">
        <v>400</v>
      </c>
    </row>
    <row r="11" spans="3:29" ht="19.5" x14ac:dyDescent="0.4">
      <c r="C11" s="238" t="s">
        <v>161</v>
      </c>
      <c r="D11" s="238"/>
      <c r="E11" s="238"/>
      <c r="F11" s="235" t="str">
        <f>IF(手順1!E13="","",手順1!E13)</f>
        <v/>
      </c>
      <c r="G11" s="235"/>
      <c r="H11" s="235"/>
      <c r="J11" s="10">
        <v>3</v>
      </c>
      <c r="K11" s="235" t="str">
        <f>IF(手順1!K14="","",手順1!K14)</f>
        <v/>
      </c>
      <c r="L11" s="235"/>
      <c r="M11" s="235"/>
      <c r="N11" s="235" t="str">
        <f>IF(手順1!M14="","",手順1!M14)</f>
        <v/>
      </c>
      <c r="O11" s="235"/>
      <c r="P11" s="102">
        <f>COUNTA(手順3!$B12:$B107)</f>
        <v>0</v>
      </c>
      <c r="Q11" s="235" t="s">
        <v>203</v>
      </c>
      <c r="R11" s="235"/>
      <c r="S11" s="99">
        <f>COUNTA(手順3!I$12:I$107)</f>
        <v>0</v>
      </c>
      <c r="T11" s="99">
        <f>IFERROR(VLOOKUP(F10,AB9:AC12,2,FALSE),"")</f>
        <v>100</v>
      </c>
      <c r="U11" s="99">
        <f>IF(P11=0,0,T11*S11)</f>
        <v>0</v>
      </c>
      <c r="V11" s="97"/>
      <c r="W11" s="97"/>
      <c r="X11" s="97"/>
      <c r="Y11" s="97"/>
      <c r="AB11" s="101" t="s">
        <v>180</v>
      </c>
      <c r="AC11" s="64">
        <v>100</v>
      </c>
    </row>
    <row r="12" spans="3:29" ht="19.5" x14ac:dyDescent="0.4">
      <c r="C12" s="238" t="s">
        <v>2</v>
      </c>
      <c r="D12" s="238"/>
      <c r="E12" s="238"/>
      <c r="F12" s="235" t="str">
        <f>IF(手順1!E14="","",手順1!E14)</f>
        <v/>
      </c>
      <c r="G12" s="235"/>
      <c r="H12" s="235"/>
      <c r="J12" s="10">
        <v>4</v>
      </c>
      <c r="K12" s="235" t="str">
        <f>IF(手順1!K15="","",手順1!K15)</f>
        <v/>
      </c>
      <c r="L12" s="235"/>
      <c r="M12" s="235"/>
      <c r="N12" s="235" t="str">
        <f>IF(手順1!M15="","",手順1!M15)</f>
        <v/>
      </c>
      <c r="O12" s="235"/>
      <c r="P12" s="103"/>
      <c r="Q12" s="235" t="s">
        <v>212</v>
      </c>
      <c r="R12" s="235"/>
      <c r="S12" s="99">
        <f>COUNTIF(手順2!Z10:'手順2'!AA10,"&gt;"&amp;0)+COUNTIF(手順3!Z10:'手順3'!AA10,"&gt;"&amp;0)</f>
        <v>0</v>
      </c>
      <c r="T12" s="99">
        <f>AC12</f>
        <v>400</v>
      </c>
      <c r="U12" s="99">
        <f t="shared" ref="U12" si="1">T12*S12</f>
        <v>0</v>
      </c>
      <c r="V12" s="97"/>
      <c r="W12" s="97"/>
      <c r="X12" s="97"/>
      <c r="Y12" s="97"/>
      <c r="AB12" s="101" t="s">
        <v>212</v>
      </c>
      <c r="AC12" s="64">
        <v>400</v>
      </c>
    </row>
    <row r="13" spans="3:29" ht="19.5" thickBot="1" x14ac:dyDescent="0.45">
      <c r="P13" s="102">
        <f>SUM(P10:P11)</f>
        <v>0</v>
      </c>
      <c r="Q13" s="167" t="s">
        <v>483</v>
      </c>
      <c r="R13" s="167"/>
      <c r="S13" s="99">
        <f>手順1!E15</f>
        <v>0</v>
      </c>
      <c r="T13" s="142">
        <f>AC13</f>
        <v>500</v>
      </c>
      <c r="U13" s="142">
        <f>T13*S13</f>
        <v>0</v>
      </c>
      <c r="V13" s="82"/>
      <c r="W13" s="82"/>
      <c r="X13" s="82"/>
      <c r="Y13" s="82"/>
      <c r="AB13" s="66" t="s">
        <v>483</v>
      </c>
      <c r="AC13" s="68">
        <v>500</v>
      </c>
    </row>
    <row r="14" spans="3:29" x14ac:dyDescent="0.4">
      <c r="P14" s="102"/>
      <c r="Q14" s="237" t="s">
        <v>217</v>
      </c>
      <c r="R14" s="237"/>
      <c r="S14" s="237">
        <f>SUM(U10:U13)</f>
        <v>0</v>
      </c>
      <c r="T14" s="237"/>
      <c r="U14" s="237"/>
      <c r="V14" s="82"/>
      <c r="W14" s="82"/>
      <c r="X14" s="82"/>
      <c r="Y14" s="82"/>
    </row>
    <row r="15" spans="3:29" x14ac:dyDescent="0.4">
      <c r="C15" s="44" t="s">
        <v>211</v>
      </c>
    </row>
    <row r="16" spans="3:29" ht="20.25" thickBot="1" x14ac:dyDescent="0.45">
      <c r="C16" s="240" t="s">
        <v>170</v>
      </c>
      <c r="D16" s="236" t="s">
        <v>164</v>
      </c>
      <c r="E16" s="236"/>
      <c r="F16" s="236" t="s">
        <v>165</v>
      </c>
      <c r="G16" s="236"/>
      <c r="H16" s="236" t="s">
        <v>169</v>
      </c>
      <c r="I16" s="240" t="s">
        <v>168</v>
      </c>
      <c r="J16" s="236" t="s">
        <v>188</v>
      </c>
      <c r="K16" s="236"/>
      <c r="L16" s="236"/>
      <c r="M16" s="236"/>
      <c r="N16" s="128" t="s">
        <v>194</v>
      </c>
      <c r="O16" s="133"/>
      <c r="P16" s="236" t="s">
        <v>218</v>
      </c>
      <c r="Q16" s="236"/>
      <c r="R16" s="236"/>
      <c r="S16" s="233"/>
      <c r="T16" s="234"/>
      <c r="U16" s="234"/>
      <c r="V16" s="104"/>
      <c r="W16" s="104"/>
      <c r="X16" s="104"/>
      <c r="Y16" s="104"/>
    </row>
    <row r="17" spans="1:41" ht="33" x14ac:dyDescent="0.4">
      <c r="C17" s="239"/>
      <c r="D17" s="105" t="s">
        <v>163</v>
      </c>
      <c r="E17" s="105" t="s">
        <v>162</v>
      </c>
      <c r="F17" s="105" t="s">
        <v>166</v>
      </c>
      <c r="G17" s="105" t="s">
        <v>167</v>
      </c>
      <c r="H17" s="239"/>
      <c r="I17" s="239"/>
      <c r="J17" s="105" t="s">
        <v>189</v>
      </c>
      <c r="K17" s="106" t="s">
        <v>190</v>
      </c>
      <c r="L17" s="107" t="s">
        <v>196</v>
      </c>
      <c r="M17" s="108" t="s">
        <v>245</v>
      </c>
      <c r="N17" s="129" t="s">
        <v>197</v>
      </c>
      <c r="O17" s="131"/>
      <c r="P17" s="109" t="s">
        <v>190</v>
      </c>
      <c r="Q17" s="109" t="s">
        <v>191</v>
      </c>
      <c r="R17" s="110" t="s">
        <v>192</v>
      </c>
      <c r="S17" s="134"/>
      <c r="T17" s="131"/>
      <c r="U17" s="111"/>
      <c r="V17" s="111"/>
      <c r="W17" s="45" t="s">
        <v>486</v>
      </c>
      <c r="X17" s="45" t="s">
        <v>487</v>
      </c>
      <c r="Y17" s="45" t="s">
        <v>484</v>
      </c>
      <c r="Z17" s="45" t="s">
        <v>485</v>
      </c>
      <c r="AA17" s="112" t="s">
        <v>0</v>
      </c>
      <c r="AB17" s="113" t="s">
        <v>235</v>
      </c>
      <c r="AC17" s="113" t="s">
        <v>220</v>
      </c>
      <c r="AD17" s="113" t="s">
        <v>221</v>
      </c>
      <c r="AE17" s="113" t="s">
        <v>222</v>
      </c>
      <c r="AF17" s="113" t="s">
        <v>223</v>
      </c>
      <c r="AG17" s="113" t="s">
        <v>224</v>
      </c>
      <c r="AH17" s="113" t="s">
        <v>225</v>
      </c>
      <c r="AI17" s="113" t="s">
        <v>226</v>
      </c>
      <c r="AJ17" s="113"/>
      <c r="AK17" s="114" t="s">
        <v>273</v>
      </c>
      <c r="AM17" s="115" t="s">
        <v>255</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6" t="str">
        <f>IFERROR(VLOOKUP($B18,手順2!$A$12:$P$107,J$1,FALSE),"")&amp;IFERROR(VLOOKUP($B18,手順3!$A$12:$Q$107,J$1,FALSE),"")</f>
        <v/>
      </c>
      <c r="K18" s="127" t="str">
        <f>IF(J18="","",IF(IFERROR(VLOOKUP($B18,手順2!$A$12:$P$107,K$1,FALSE),"")&amp;IFERROR(VLOOKUP($B18,手順3!$A$12:$Q$107,K$1,FALSE),"")="",0,IFERROR(VLOOKUP($B18,手順2!$A$12:$P$107,K$1,FALSE),"")&amp;IFERROR(VLOOKUP($B18,手順3!$A$12:$Q$107,K$1,FALSE),"")))</f>
        <v/>
      </c>
      <c r="L18" s="127" t="str">
        <f>IF(J18="","",IF(IFERROR(VLOOKUP($B18,手順2!$A$12:$P$107,L$1,FALSE),"")&amp;IFERROR(VLOOKUP($B18,手順3!$A$12:$Q$107,L$1,FALSE),"")="",0,IFERROR(VLOOKUP($B18,手順2!$A$12:$P$107,L$1,FALSE),"")&amp;IFERROR(VLOOKUP($B18,手順3!$A$12:$Q$107,L$1,FALSE),"")))</f>
        <v/>
      </c>
      <c r="M18" s="127"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32" t="s">
        <v>489</v>
      </c>
      <c r="P18" s="99" t="str">
        <f>IF(手順2!P12="","",IF(手順2!O12="",0,手順2!O12))</f>
        <v/>
      </c>
      <c r="Q18" s="99" t="str">
        <f>IF(手順2!P12="","",手順2!P12)</f>
        <v/>
      </c>
      <c r="R18" s="99" t="str">
        <f>IF(手順2!Q12="","",手順2!Q12)</f>
        <v/>
      </c>
      <c r="S18" s="135"/>
      <c r="T18" s="97"/>
      <c r="U18" s="97"/>
      <c r="V18" s="97"/>
      <c r="W18" s="45" t="str">
        <f>IF($AA18="","",COUNTIF($AK$18:$AK18,W$17))</f>
        <v/>
      </c>
      <c r="X18" s="45" t="str">
        <f>IF($AA18="","",COUNTIF($AK$18:$AK18,X$17))</f>
        <v/>
      </c>
      <c r="Y18" s="45" t="str">
        <f>IF($AA18="","",COUNTIF($AK$18:$AK18,Y$17))</f>
        <v/>
      </c>
      <c r="Z18" s="45" t="str">
        <f>IF($AA18="","",COUNTIF($AK$18:$AK18,Z$17))</f>
        <v/>
      </c>
      <c r="AA18" s="116" t="str">
        <f>IF(C18="","",$F$9)</f>
        <v/>
      </c>
      <c r="AB18" s="117" t="str">
        <f>IF(AA18="","",AE18*100000000+AG18*100+RIGHT(AH18,2))</f>
        <v/>
      </c>
      <c r="AC18" s="46" t="str">
        <f>IF(C18="","",IF(LEN(D18)+LEN(E18)&lt;4,D18&amp;"    "&amp;E18&amp;"("&amp;H18&amp;")",IF(LEN(D18)+LEN(E18)&gt;4,D18&amp;E18&amp;"("&amp;H18&amp;")",D18&amp;"  "&amp;E18&amp;"("&amp;H18&amp;")")))</f>
        <v/>
      </c>
      <c r="AD18" s="117" t="str">
        <f>IF(C18="","",F18&amp;" "&amp;G18)</f>
        <v/>
      </c>
      <c r="AE18" s="117" t="str">
        <f>IF(C18="","",IF(I18="男",1,2))</f>
        <v/>
      </c>
      <c r="AF18" s="117" t="str">
        <f>IF(C18="","",28)</f>
        <v/>
      </c>
      <c r="AG18" s="117" t="str">
        <f>IF(C18="","",LEFT(AA18,6))</f>
        <v/>
      </c>
      <c r="AH18" s="117" t="str">
        <f>IF(C18="","",C18)</f>
        <v/>
      </c>
      <c r="AI18" s="117" t="str">
        <f>IF(J18="","",IF(VLOOKUP(J18,$AM$18:$AO$102,3,FALSE)&gt;=71,VLOOKUP(J18,$AM$18:$AO$102,2,FALSE)&amp;TEXT(L18,"00")&amp;TEXT(M18,"00"),VLOOKUP(J18,$AM$18:$AO$102,2,FALSE)&amp;TEXT(K18,"00")&amp;TEXT(L18,"00")&amp;TEXT(M18,"00")))</f>
        <v/>
      </c>
      <c r="AJ18" s="117"/>
      <c r="AK18" s="118" t="str">
        <f>IF(N18="","",N18)</f>
        <v/>
      </c>
      <c r="AM18" t="str">
        <f>種目情報!A1</f>
        <v>100ｍ</v>
      </c>
      <c r="AN18" t="str">
        <f>種目情報!B1</f>
        <v>00206 0</v>
      </c>
      <c r="AO18">
        <f>種目情報!C1</f>
        <v>2</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6" t="str">
        <f>IFERROR(VLOOKUP($B19,手順2!$A$12:$P$107,J$1,FALSE),"")&amp;IFERROR(VLOOKUP($B19,手順3!$A$12:$Q$107,J$1,FALSE),"")</f>
        <v/>
      </c>
      <c r="K19" s="127" t="str">
        <f>IF(J19="","",IF(IFERROR(VLOOKUP($B19,手順2!$A$12:$P$107,K$1,FALSE),"")&amp;IFERROR(VLOOKUP($B19,手順3!$A$12:$Q$107,K$1,FALSE),"")="",0,IFERROR(VLOOKUP($B19,手順2!$A$12:$P$107,K$1,FALSE),"")&amp;IFERROR(VLOOKUP($B19,手順3!$A$12:$Q$107,K$1,FALSE),"")))</f>
        <v/>
      </c>
      <c r="L19" s="127" t="str">
        <f>IF(J19="","",IF(IFERROR(VLOOKUP($B19,手順2!$A$12:$P$107,L$1,FALSE),"")&amp;IFERROR(VLOOKUP($B19,手順3!$A$12:$Q$107,L$1,FALSE),"")="",0,IFERROR(VLOOKUP($B19,手順2!$A$12:$P$107,L$1,FALSE),"")&amp;IFERROR(VLOOKUP($B19,手順3!$A$12:$Q$107,L$1,FALSE),"")))</f>
        <v/>
      </c>
      <c r="M19" s="127"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32" t="s">
        <v>490</v>
      </c>
      <c r="P19" s="99" t="str">
        <f>IF(手順2!P13="","",IF(手順2!O13="",0,手順2!O13))</f>
        <v/>
      </c>
      <c r="Q19" s="99" t="str">
        <f>IF(手順2!P13="","",手順2!P13)</f>
        <v/>
      </c>
      <c r="R19" s="99" t="str">
        <f>IF(手順2!Q13="","",手順2!Q13)</f>
        <v/>
      </c>
      <c r="S19" s="233"/>
      <c r="T19" s="234"/>
      <c r="U19" s="234"/>
      <c r="V19" s="104"/>
      <c r="W19" s="45" t="str">
        <f>IF($AA19="","",COUNTIF($AK$18:$AK19,W$17))</f>
        <v/>
      </c>
      <c r="X19" s="45" t="str">
        <f>IF($AA19="","",COUNTIF($AK$18:$AK19,X$17))</f>
        <v/>
      </c>
      <c r="Y19" s="45" t="str">
        <f>IF($AA19="","",COUNTIF($AK$18:$AK19,Y$17))</f>
        <v/>
      </c>
      <c r="Z19" s="45" t="str">
        <f>IF($AA19="","",COUNTIF($AK$18:$AK19,Z$17))</f>
        <v/>
      </c>
      <c r="AA19" s="116" t="str">
        <f t="shared" ref="AA19:AA82" si="2">IF(C19="","",$F$9)</f>
        <v/>
      </c>
      <c r="AB19" s="117" t="str">
        <f t="shared" ref="AB19:AB82" si="3">IF(AA19="","",AE19*100000000+AG19*100+RIGHT(AH19,2))</f>
        <v/>
      </c>
      <c r="AC19" s="46" t="str">
        <f t="shared" ref="AC19:AC82" si="4">IF(C19="","",IF(LEN(D19)+LEN(E19)&lt;4,D19&amp;"    "&amp;E19&amp;"("&amp;H19&amp;")",IF(LEN(D19)+LEN(E19)&gt;4,D19&amp;E19&amp;"("&amp;H19&amp;")",D19&amp;"  "&amp;E19&amp;"("&amp;H19&amp;")")))</f>
        <v/>
      </c>
      <c r="AD19" s="117" t="str">
        <f t="shared" ref="AD19:AD82" si="5">IF(C19="","",F19&amp;" "&amp;G19)</f>
        <v/>
      </c>
      <c r="AE19" s="117" t="str">
        <f t="shared" ref="AE19:AE82" si="6">IF(C19="","",IF(I19="男",1,2))</f>
        <v/>
      </c>
      <c r="AF19" s="117" t="str">
        <f t="shared" ref="AF19:AF82" si="7">IF(C19="","",28)</f>
        <v/>
      </c>
      <c r="AG19" s="117" t="str">
        <f t="shared" ref="AG19:AG82" si="8">IF(C19="","",LEFT(AA19,6))</f>
        <v/>
      </c>
      <c r="AH19" s="117" t="str">
        <f t="shared" ref="AH19:AH82" si="9">IF(C19="","",C19)</f>
        <v/>
      </c>
      <c r="AI19" s="117" t="str">
        <f t="shared" ref="AI19:AI82" si="10">IF(J19="","",IF(VLOOKUP(J19,$AM$18:$AO$102,3,FALSE)&gt;=71,VLOOKUP(J19,$AM$18:$AO$102,2,FALSE)&amp;TEXT(L19,"00")&amp;TEXT(M19,"00"),VLOOKUP(J19,$AM$18:$AO$102,2,FALSE)&amp;TEXT(K19,"00")&amp;TEXT(L19,"00")&amp;TEXT(M19,"00")))</f>
        <v/>
      </c>
      <c r="AJ19" s="117"/>
      <c r="AK19" s="118" t="str">
        <f t="shared" ref="AK19:AK82" si="11">IF(N19="","",N19)</f>
        <v/>
      </c>
      <c r="AM19" t="str">
        <f>種目情報!A2</f>
        <v>800ｍ（小女）</v>
      </c>
      <c r="AN19" t="str">
        <f>種目情報!B2</f>
        <v>00606 0</v>
      </c>
      <c r="AO19">
        <f>種目情報!C2</f>
        <v>6</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6" t="str">
        <f>IFERROR(VLOOKUP($B20,手順2!$A$12:$P$107,J$1,FALSE),"")&amp;IFERROR(VLOOKUP($B20,手順3!$A$12:$Q$107,J$1,FALSE),"")</f>
        <v/>
      </c>
      <c r="K20" s="127" t="str">
        <f>IF(J20="","",IF(IFERROR(VLOOKUP($B20,手順2!$A$12:$P$107,K$1,FALSE),"")&amp;IFERROR(VLOOKUP($B20,手順3!$A$12:$Q$107,K$1,FALSE),"")="",0,IFERROR(VLOOKUP($B20,手順2!$A$12:$P$107,K$1,FALSE),"")&amp;IFERROR(VLOOKUP($B20,手順3!$A$12:$Q$107,K$1,FALSE),"")))</f>
        <v/>
      </c>
      <c r="L20" s="127" t="str">
        <f>IF(J20="","",IF(IFERROR(VLOOKUP($B20,手順2!$A$12:$P$107,L$1,FALSE),"")&amp;IFERROR(VLOOKUP($B20,手順3!$A$12:$Q$107,L$1,FALSE),"")="",0,IFERROR(VLOOKUP($B20,手順2!$A$12:$P$107,L$1,FALSE),"")&amp;IFERROR(VLOOKUP($B20,手順3!$A$12:$Q$107,L$1,FALSE),"")))</f>
        <v/>
      </c>
      <c r="M20" s="127"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32"/>
      <c r="P20" s="236" t="s">
        <v>219</v>
      </c>
      <c r="Q20" s="236"/>
      <c r="R20" s="236"/>
      <c r="S20" s="134"/>
      <c r="T20" s="131"/>
      <c r="U20" s="111"/>
      <c r="V20" s="111"/>
      <c r="W20" s="45" t="str">
        <f>IF($AA20="","",COUNTIF($AK$18:$AK20,W$17))</f>
        <v/>
      </c>
      <c r="X20" s="45" t="str">
        <f>IF($AA20="","",COUNTIF($AK$18:$AK20,X$17))</f>
        <v/>
      </c>
      <c r="Y20" s="45" t="str">
        <f>IF($AA20="","",COUNTIF($AK$18:$AK20,Y$17))</f>
        <v/>
      </c>
      <c r="Z20" s="45" t="str">
        <f>IF($AA20="","",COUNTIF($AK$18:$AK20,Z$17))</f>
        <v/>
      </c>
      <c r="AA20" s="116" t="str">
        <f t="shared" si="2"/>
        <v/>
      </c>
      <c r="AB20" s="117" t="str">
        <f t="shared" si="3"/>
        <v/>
      </c>
      <c r="AC20" s="46" t="str">
        <f t="shared" si="4"/>
        <v/>
      </c>
      <c r="AD20" s="117" t="str">
        <f t="shared" si="5"/>
        <v/>
      </c>
      <c r="AE20" s="117" t="str">
        <f t="shared" si="6"/>
        <v/>
      </c>
      <c r="AF20" s="117" t="str">
        <f t="shared" si="7"/>
        <v/>
      </c>
      <c r="AG20" s="117" t="str">
        <f t="shared" si="8"/>
        <v/>
      </c>
      <c r="AH20" s="117" t="str">
        <f t="shared" si="9"/>
        <v/>
      </c>
      <c r="AI20" s="117" t="str">
        <f t="shared" si="10"/>
        <v/>
      </c>
      <c r="AJ20" s="117"/>
      <c r="AK20" s="118" t="str">
        <f t="shared" si="11"/>
        <v/>
      </c>
      <c r="AM20" t="str">
        <f>種目情報!A3</f>
        <v>1500ｍ（小男）</v>
      </c>
      <c r="AN20" t="str">
        <f>種目情報!B3</f>
        <v>00806 0</v>
      </c>
      <c r="AO20">
        <f>種目情報!C3</f>
        <v>8</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6" t="str">
        <f>IFERROR(VLOOKUP($B21,手順2!$A$12:$P$107,J$1,FALSE),"")&amp;IFERROR(VLOOKUP($B21,手順3!$A$12:$Q$107,J$1,FALSE),"")</f>
        <v/>
      </c>
      <c r="K21" s="127" t="str">
        <f>IF(J21="","",IF(IFERROR(VLOOKUP($B21,手順2!$A$12:$P$107,K$1,FALSE),"")&amp;IFERROR(VLOOKUP($B21,手順3!$A$12:$Q$107,K$1,FALSE),"")="",0,IFERROR(VLOOKUP($B21,手順2!$A$12:$P$107,K$1,FALSE),"")&amp;IFERROR(VLOOKUP($B21,手順3!$A$12:$Q$107,K$1,FALSE),"")))</f>
        <v/>
      </c>
      <c r="L21" s="127" t="str">
        <f>IF(J21="","",IF(IFERROR(VLOOKUP($B21,手順2!$A$12:$P$107,L$1,FALSE),"")&amp;IFERROR(VLOOKUP($B21,手順3!$A$12:$Q$107,L$1,FALSE),"")="",0,IFERROR(VLOOKUP($B21,手順2!$A$12:$P$107,L$1,FALSE),"")&amp;IFERROR(VLOOKUP($B21,手順3!$A$12:$Q$107,L$1,FALSE),"")))</f>
        <v/>
      </c>
      <c r="M21" s="127"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32" t="s">
        <v>489</v>
      </c>
      <c r="P21" s="99" t="str">
        <f>IF(手順3!P12="","",IF(手順3!O12="",0,手順3!O12))</f>
        <v/>
      </c>
      <c r="Q21" s="99" t="str">
        <f>IF(手順3!P12="","",手順3!P12)</f>
        <v/>
      </c>
      <c r="R21" s="99" t="str">
        <f>IF(手順3!Q12="","",手順3!Q12)</f>
        <v/>
      </c>
      <c r="S21" s="135"/>
      <c r="T21" s="97"/>
      <c r="U21" s="97"/>
      <c r="V21" s="97"/>
      <c r="W21" s="45" t="str">
        <f>IF($AA21="","",COUNTIF($AK$18:$AK21,W$17))</f>
        <v/>
      </c>
      <c r="X21" s="45" t="str">
        <f>IF($AA21="","",COUNTIF($AK$18:$AK21,X$17))</f>
        <v/>
      </c>
      <c r="Y21" s="45" t="str">
        <f>IF($AA21="","",COUNTIF($AK$18:$AK21,Y$17))</f>
        <v/>
      </c>
      <c r="Z21" s="45" t="str">
        <f>IF($AA21="","",COUNTIF($AK$18:$AK21,Z$17))</f>
        <v/>
      </c>
      <c r="AA21" s="116" t="str">
        <f t="shared" si="2"/>
        <v/>
      </c>
      <c r="AB21" s="117" t="str">
        <f t="shared" si="3"/>
        <v/>
      </c>
      <c r="AC21" s="46" t="str">
        <f t="shared" si="4"/>
        <v/>
      </c>
      <c r="AD21" s="117" t="str">
        <f t="shared" si="5"/>
        <v/>
      </c>
      <c r="AE21" s="117" t="str">
        <f t="shared" si="6"/>
        <v/>
      </c>
      <c r="AF21" s="117" t="str">
        <f t="shared" si="7"/>
        <v/>
      </c>
      <c r="AG21" s="117" t="str">
        <f t="shared" si="8"/>
        <v/>
      </c>
      <c r="AH21" s="117" t="str">
        <f t="shared" si="9"/>
        <v/>
      </c>
      <c r="AI21" s="117" t="str">
        <f t="shared" si="10"/>
        <v/>
      </c>
      <c r="AJ21" s="117"/>
      <c r="AK21" s="118" t="str">
        <f t="shared" si="11"/>
        <v/>
      </c>
      <c r="AM21">
        <f>種目情報!A4</f>
        <v>0</v>
      </c>
      <c r="AN21">
        <f>種目情報!B4</f>
        <v>0</v>
      </c>
      <c r="AO21">
        <f>種目情報!C4</f>
        <v>0</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6" t="str">
        <f>IFERROR(VLOOKUP($B22,手順2!$A$12:$P$107,J$1,FALSE),"")&amp;IFERROR(VLOOKUP($B22,手順3!$A$12:$Q$107,J$1,FALSE),"")</f>
        <v/>
      </c>
      <c r="K22" s="127" t="str">
        <f>IF(J22="","",IF(IFERROR(VLOOKUP($B22,手順2!$A$12:$P$107,K$1,FALSE),"")&amp;IFERROR(VLOOKUP($B22,手順3!$A$12:$Q$107,K$1,FALSE),"")="",0,IFERROR(VLOOKUP($B22,手順2!$A$12:$P$107,K$1,FALSE),"")&amp;IFERROR(VLOOKUP($B22,手順3!$A$12:$Q$107,K$1,FALSE),"")))</f>
        <v/>
      </c>
      <c r="L22" s="127" t="str">
        <f>IF(J22="","",IF(IFERROR(VLOOKUP($B22,手順2!$A$12:$P$107,L$1,FALSE),"")&amp;IFERROR(VLOOKUP($B22,手順3!$A$12:$Q$107,L$1,FALSE),"")="",0,IFERROR(VLOOKUP($B22,手順2!$A$12:$P$107,L$1,FALSE),"")&amp;IFERROR(VLOOKUP($B22,手順3!$A$12:$Q$107,L$1,FALSE),"")))</f>
        <v/>
      </c>
      <c r="M22" s="127"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32" t="s">
        <v>490</v>
      </c>
      <c r="P22" s="99" t="str">
        <f>IF(手順3!P13="","",IF(手順3!O13="",0,手順3!O13))</f>
        <v/>
      </c>
      <c r="Q22" s="99" t="str">
        <f>IF(手順3!P13="","",手順3!P13)</f>
        <v/>
      </c>
      <c r="R22" s="99" t="str">
        <f>IF(手順3!Q13="","",手順3!Q13)</f>
        <v/>
      </c>
      <c r="W22" s="45" t="str">
        <f>IF($AA22="","",COUNTIF($AK$18:$AK22,W$17))</f>
        <v/>
      </c>
      <c r="X22" s="45" t="str">
        <f>IF($AA22="","",COUNTIF($AK$18:$AK22,X$17))</f>
        <v/>
      </c>
      <c r="Y22" s="45" t="str">
        <f>IF($AA22="","",COUNTIF($AK$18:$AK22,Y$17))</f>
        <v/>
      </c>
      <c r="Z22" s="45" t="str">
        <f>IF($AA22="","",COUNTIF($AK$18:$AK22,Z$17))</f>
        <v/>
      </c>
      <c r="AA22" s="116" t="str">
        <f t="shared" si="2"/>
        <v/>
      </c>
      <c r="AB22" s="117" t="str">
        <f t="shared" si="3"/>
        <v/>
      </c>
      <c r="AC22" s="46" t="str">
        <f t="shared" si="4"/>
        <v/>
      </c>
      <c r="AD22" s="117" t="str">
        <f t="shared" si="5"/>
        <v/>
      </c>
      <c r="AE22" s="117" t="str">
        <f t="shared" si="6"/>
        <v/>
      </c>
      <c r="AF22" s="117" t="str">
        <f t="shared" si="7"/>
        <v/>
      </c>
      <c r="AG22" s="117" t="str">
        <f t="shared" si="8"/>
        <v/>
      </c>
      <c r="AH22" s="117" t="str">
        <f t="shared" si="9"/>
        <v/>
      </c>
      <c r="AI22" s="117" t="str">
        <f t="shared" si="10"/>
        <v/>
      </c>
      <c r="AJ22" s="117"/>
      <c r="AK22" s="118" t="str">
        <f t="shared" si="11"/>
        <v/>
      </c>
      <c r="AM22">
        <f>種目情報!A5</f>
        <v>0</v>
      </c>
      <c r="AN22">
        <f>種目情報!B5</f>
        <v>0</v>
      </c>
      <c r="AO22">
        <f>種目情報!C5</f>
        <v>0</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6" t="str">
        <f>IFERROR(VLOOKUP($B23,手順2!$A$12:$P$107,J$1,FALSE),"")&amp;IFERROR(VLOOKUP($B23,手順3!$A$12:$Q$107,J$1,FALSE),"")</f>
        <v/>
      </c>
      <c r="K23" s="127" t="str">
        <f>IF(J23="","",IF(IFERROR(VLOOKUP($B23,手順2!$A$12:$P$107,K$1,FALSE),"")&amp;IFERROR(VLOOKUP($B23,手順3!$A$12:$Q$107,K$1,FALSE),"")="",0,IFERROR(VLOOKUP($B23,手順2!$A$12:$P$107,K$1,FALSE),"")&amp;IFERROR(VLOOKUP($B23,手順3!$A$12:$Q$107,K$1,FALSE),"")))</f>
        <v/>
      </c>
      <c r="L23" s="127" t="str">
        <f>IF(J23="","",IF(IFERROR(VLOOKUP($B23,手順2!$A$12:$P$107,L$1,FALSE),"")&amp;IFERROR(VLOOKUP($B23,手順3!$A$12:$Q$107,L$1,FALSE),"")="",0,IFERROR(VLOOKUP($B23,手順2!$A$12:$P$107,L$1,FALSE),"")&amp;IFERROR(VLOOKUP($B23,手順3!$A$12:$Q$107,L$1,FALSE),"")))</f>
        <v/>
      </c>
      <c r="M23" s="127"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32"/>
      <c r="P23" s="132"/>
      <c r="Q23" s="132"/>
      <c r="R23"/>
      <c r="W23" s="45" t="str">
        <f>IF($AA23="","",COUNTIF($AK$18:$AK23,W$17))</f>
        <v/>
      </c>
      <c r="X23" s="45" t="str">
        <f>IF($AA23="","",COUNTIF($AK$18:$AK23,X$17))</f>
        <v/>
      </c>
      <c r="Y23" s="45" t="str">
        <f>IF($AA23="","",COUNTIF($AK$18:$AK23,Y$17))</f>
        <v/>
      </c>
      <c r="Z23" s="45" t="str">
        <f>IF($AA23="","",COUNTIF($AK$18:$AK23,Z$17))</f>
        <v/>
      </c>
      <c r="AA23" s="116" t="str">
        <f t="shared" si="2"/>
        <v/>
      </c>
      <c r="AB23" s="117" t="str">
        <f t="shared" si="3"/>
        <v/>
      </c>
      <c r="AC23" s="46" t="str">
        <f t="shared" si="4"/>
        <v/>
      </c>
      <c r="AD23" s="117" t="str">
        <f t="shared" si="5"/>
        <v/>
      </c>
      <c r="AE23" s="117" t="str">
        <f t="shared" si="6"/>
        <v/>
      </c>
      <c r="AF23" s="117" t="str">
        <f t="shared" si="7"/>
        <v/>
      </c>
      <c r="AG23" s="117" t="str">
        <f t="shared" si="8"/>
        <v/>
      </c>
      <c r="AH23" s="117" t="str">
        <f t="shared" si="9"/>
        <v/>
      </c>
      <c r="AI23" s="117" t="str">
        <f t="shared" si="10"/>
        <v/>
      </c>
      <c r="AJ23" s="117"/>
      <c r="AK23" s="118" t="str">
        <f t="shared" si="11"/>
        <v/>
      </c>
      <c r="AM23">
        <f>種目情報!A6</f>
        <v>0</v>
      </c>
      <c r="AN23">
        <f>種目情報!B6</f>
        <v>0</v>
      </c>
      <c r="AO23">
        <f>種目情報!C6</f>
        <v>0</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6" t="str">
        <f>IFERROR(VLOOKUP($B24,手順2!$A$12:$P$107,J$1,FALSE),"")&amp;IFERROR(VLOOKUP($B24,手順3!$A$12:$Q$107,J$1,FALSE),"")</f>
        <v/>
      </c>
      <c r="K24" s="127" t="str">
        <f>IF(J24="","",IF(IFERROR(VLOOKUP($B24,手順2!$A$12:$P$107,K$1,FALSE),"")&amp;IFERROR(VLOOKUP($B24,手順3!$A$12:$Q$107,K$1,FALSE),"")="",0,IFERROR(VLOOKUP($B24,手順2!$A$12:$P$107,K$1,FALSE),"")&amp;IFERROR(VLOOKUP($B24,手順3!$A$12:$Q$107,K$1,FALSE),"")))</f>
        <v/>
      </c>
      <c r="L24" s="127" t="str">
        <f>IF(J24="","",IF(IFERROR(VLOOKUP($B24,手順2!$A$12:$P$107,L$1,FALSE),"")&amp;IFERROR(VLOOKUP($B24,手順3!$A$12:$Q$107,L$1,FALSE),"")="",0,IFERROR(VLOOKUP($B24,手順2!$A$12:$P$107,L$1,FALSE),"")&amp;IFERROR(VLOOKUP($B24,手順3!$A$12:$Q$107,L$1,FALSE),"")))</f>
        <v/>
      </c>
      <c r="M24" s="127"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32"/>
      <c r="P24" s="132"/>
      <c r="Q24" s="132"/>
      <c r="R24"/>
      <c r="W24" s="45" t="str">
        <f>IF($AA24="","",COUNTIF($AK$18:$AK24,W$17))</f>
        <v/>
      </c>
      <c r="X24" s="45" t="str">
        <f>IF($AA24="","",COUNTIF($AK$18:$AK24,X$17))</f>
        <v/>
      </c>
      <c r="Y24" s="45" t="str">
        <f>IF($AA24="","",COUNTIF($AK$18:$AK24,Y$17))</f>
        <v/>
      </c>
      <c r="Z24" s="45" t="str">
        <f>IF($AA24="","",COUNTIF($AK$18:$AK24,Z$17))</f>
        <v/>
      </c>
      <c r="AA24" s="116" t="str">
        <f t="shared" si="2"/>
        <v/>
      </c>
      <c r="AB24" s="117" t="str">
        <f t="shared" si="3"/>
        <v/>
      </c>
      <c r="AC24" s="46" t="str">
        <f t="shared" si="4"/>
        <v/>
      </c>
      <c r="AD24" s="117" t="str">
        <f t="shared" si="5"/>
        <v/>
      </c>
      <c r="AE24" s="117" t="str">
        <f t="shared" si="6"/>
        <v/>
      </c>
      <c r="AF24" s="117" t="str">
        <f t="shared" si="7"/>
        <v/>
      </c>
      <c r="AG24" s="117" t="str">
        <f t="shared" si="8"/>
        <v/>
      </c>
      <c r="AH24" s="117" t="str">
        <f t="shared" si="9"/>
        <v/>
      </c>
      <c r="AI24" s="117" t="str">
        <f t="shared" si="10"/>
        <v/>
      </c>
      <c r="AJ24" s="117"/>
      <c r="AK24" s="118" t="str">
        <f t="shared" si="11"/>
        <v/>
      </c>
      <c r="AM24">
        <f>種目情報!A7</f>
        <v>0</v>
      </c>
      <c r="AN24">
        <f>種目情報!B7</f>
        <v>0</v>
      </c>
      <c r="AO24">
        <f>種目情報!C7</f>
        <v>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6" t="str">
        <f>IFERROR(VLOOKUP($B25,手順2!$A$12:$P$107,J$1,FALSE),"")&amp;IFERROR(VLOOKUP($B25,手順3!$A$12:$Q$107,J$1,FALSE),"")</f>
        <v/>
      </c>
      <c r="K25" s="127" t="str">
        <f>IF(J25="","",IF(IFERROR(VLOOKUP($B25,手順2!$A$12:$P$107,K$1,FALSE),"")&amp;IFERROR(VLOOKUP($B25,手順3!$A$12:$Q$107,K$1,FALSE),"")="",0,IFERROR(VLOOKUP($B25,手順2!$A$12:$P$107,K$1,FALSE),"")&amp;IFERROR(VLOOKUP($B25,手順3!$A$12:$Q$107,K$1,FALSE),"")))</f>
        <v/>
      </c>
      <c r="L25" s="127" t="str">
        <f>IF(J25="","",IF(IFERROR(VLOOKUP($B25,手順2!$A$12:$P$107,L$1,FALSE),"")&amp;IFERROR(VLOOKUP($B25,手順3!$A$12:$Q$107,L$1,FALSE),"")="",0,IFERROR(VLOOKUP($B25,手順2!$A$12:$P$107,L$1,FALSE),"")&amp;IFERROR(VLOOKUP($B25,手順3!$A$12:$Q$107,L$1,FALSE),"")))</f>
        <v/>
      </c>
      <c r="M25" s="127"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32"/>
      <c r="P25" s="132"/>
      <c r="Q25" s="132"/>
      <c r="R25"/>
      <c r="W25" s="45" t="str">
        <f>IF($AA25="","",COUNTIF($AK$18:$AK25,W$17))</f>
        <v/>
      </c>
      <c r="X25" s="45" t="str">
        <f>IF($AA25="","",COUNTIF($AK$18:$AK25,X$17))</f>
        <v/>
      </c>
      <c r="Y25" s="45" t="str">
        <f>IF($AA25="","",COUNTIF($AK$18:$AK25,Y$17))</f>
        <v/>
      </c>
      <c r="Z25" s="45" t="str">
        <f>IF($AA25="","",COUNTIF($AK$18:$AK25,Z$17))</f>
        <v/>
      </c>
      <c r="AA25" s="116" t="str">
        <f t="shared" si="2"/>
        <v/>
      </c>
      <c r="AB25" s="117" t="str">
        <f t="shared" si="3"/>
        <v/>
      </c>
      <c r="AC25" s="46" t="str">
        <f t="shared" si="4"/>
        <v/>
      </c>
      <c r="AD25" s="117" t="str">
        <f t="shared" si="5"/>
        <v/>
      </c>
      <c r="AE25" s="117" t="str">
        <f t="shared" si="6"/>
        <v/>
      </c>
      <c r="AF25" s="117" t="str">
        <f t="shared" si="7"/>
        <v/>
      </c>
      <c r="AG25" s="117" t="str">
        <f t="shared" si="8"/>
        <v/>
      </c>
      <c r="AH25" s="117" t="str">
        <f t="shared" si="9"/>
        <v/>
      </c>
      <c r="AI25" s="117" t="str">
        <f t="shared" si="10"/>
        <v/>
      </c>
      <c r="AJ25" s="117"/>
      <c r="AK25" s="118"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6" t="str">
        <f>IFERROR(VLOOKUP($B26,手順2!$A$12:$P$107,J$1,FALSE),"")&amp;IFERROR(VLOOKUP($B26,手順3!$A$12:$Q$107,J$1,FALSE),"")</f>
        <v/>
      </c>
      <c r="K26" s="127" t="str">
        <f>IF(J26="","",IF(IFERROR(VLOOKUP($B26,手順2!$A$12:$P$107,K$1,FALSE),"")&amp;IFERROR(VLOOKUP($B26,手順3!$A$12:$Q$107,K$1,FALSE),"")="",0,IFERROR(VLOOKUP($B26,手順2!$A$12:$P$107,K$1,FALSE),"")&amp;IFERROR(VLOOKUP($B26,手順3!$A$12:$Q$107,K$1,FALSE),"")))</f>
        <v/>
      </c>
      <c r="L26" s="127" t="str">
        <f>IF(J26="","",IF(IFERROR(VLOOKUP($B26,手順2!$A$12:$P$107,L$1,FALSE),"")&amp;IFERROR(VLOOKUP($B26,手順3!$A$12:$Q$107,L$1,FALSE),"")="",0,IFERROR(VLOOKUP($B26,手順2!$A$12:$P$107,L$1,FALSE),"")&amp;IFERROR(VLOOKUP($B26,手順3!$A$12:$Q$107,L$1,FALSE),"")))</f>
        <v/>
      </c>
      <c r="M26" s="127"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32"/>
      <c r="P26" s="132"/>
      <c r="Q26" s="132"/>
      <c r="R26"/>
      <c r="W26" s="45" t="str">
        <f>IF($AA26="","",COUNTIF($AK$18:$AK26,W$17))</f>
        <v/>
      </c>
      <c r="X26" s="45" t="str">
        <f>IF($AA26="","",COUNTIF($AK$18:$AK26,X$17))</f>
        <v/>
      </c>
      <c r="Y26" s="45" t="str">
        <f>IF($AA26="","",COUNTIF($AK$18:$AK26,Y$17))</f>
        <v/>
      </c>
      <c r="Z26" s="45" t="str">
        <f>IF($AA26="","",COUNTIF($AK$18:$AK26,Z$17))</f>
        <v/>
      </c>
      <c r="AA26" s="116" t="str">
        <f t="shared" si="2"/>
        <v/>
      </c>
      <c r="AB26" s="117" t="str">
        <f t="shared" si="3"/>
        <v/>
      </c>
      <c r="AC26" s="46" t="str">
        <f t="shared" si="4"/>
        <v/>
      </c>
      <c r="AD26" s="117" t="str">
        <f t="shared" si="5"/>
        <v/>
      </c>
      <c r="AE26" s="117" t="str">
        <f t="shared" si="6"/>
        <v/>
      </c>
      <c r="AF26" s="117" t="str">
        <f t="shared" si="7"/>
        <v/>
      </c>
      <c r="AG26" s="117" t="str">
        <f t="shared" si="8"/>
        <v/>
      </c>
      <c r="AH26" s="117" t="str">
        <f t="shared" si="9"/>
        <v/>
      </c>
      <c r="AI26" s="117" t="str">
        <f t="shared" si="10"/>
        <v/>
      </c>
      <c r="AJ26" s="117"/>
      <c r="AK26" s="118"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6" t="str">
        <f>IFERROR(VLOOKUP($B27,手順2!$A$12:$P$107,J$1,FALSE),"")&amp;IFERROR(VLOOKUP($B27,手順3!$A$12:$Q$107,J$1,FALSE),"")</f>
        <v/>
      </c>
      <c r="K27" s="127" t="str">
        <f>IF(J27="","",IF(IFERROR(VLOOKUP($B27,手順2!$A$12:$P$107,K$1,FALSE),"")&amp;IFERROR(VLOOKUP($B27,手順3!$A$12:$Q$107,K$1,FALSE),"")="",0,IFERROR(VLOOKUP($B27,手順2!$A$12:$P$107,K$1,FALSE),"")&amp;IFERROR(VLOOKUP($B27,手順3!$A$12:$Q$107,K$1,FALSE),"")))</f>
        <v/>
      </c>
      <c r="L27" s="127" t="str">
        <f>IF(J27="","",IF(IFERROR(VLOOKUP($B27,手順2!$A$12:$P$107,L$1,FALSE),"")&amp;IFERROR(VLOOKUP($B27,手順3!$A$12:$Q$107,L$1,FALSE),"")="",0,IFERROR(VLOOKUP($B27,手順2!$A$12:$P$107,L$1,FALSE),"")&amp;IFERROR(VLOOKUP($B27,手順3!$A$12:$Q$107,L$1,FALSE),"")))</f>
        <v/>
      </c>
      <c r="M27" s="127"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32"/>
      <c r="P27" s="132"/>
      <c r="Q27" s="132"/>
      <c r="R27"/>
      <c r="W27" s="45" t="str">
        <f>IF($AA27="","",COUNTIF($AK$18:$AK27,W$17))</f>
        <v/>
      </c>
      <c r="X27" s="45" t="str">
        <f>IF($AA27="","",COUNTIF($AK$18:$AK27,X$17))</f>
        <v/>
      </c>
      <c r="Y27" s="45" t="str">
        <f>IF($AA27="","",COUNTIF($AK$18:$AK27,Y$17))</f>
        <v/>
      </c>
      <c r="Z27" s="45" t="str">
        <f>IF($AA27="","",COUNTIF($AK$18:$AK27,Z$17))</f>
        <v/>
      </c>
      <c r="AA27" s="116" t="str">
        <f t="shared" si="2"/>
        <v/>
      </c>
      <c r="AB27" s="117" t="str">
        <f t="shared" si="3"/>
        <v/>
      </c>
      <c r="AC27" s="46" t="str">
        <f t="shared" si="4"/>
        <v/>
      </c>
      <c r="AD27" s="117" t="str">
        <f t="shared" si="5"/>
        <v/>
      </c>
      <c r="AE27" s="117" t="str">
        <f t="shared" si="6"/>
        <v/>
      </c>
      <c r="AF27" s="117" t="str">
        <f t="shared" si="7"/>
        <v/>
      </c>
      <c r="AG27" s="117" t="str">
        <f t="shared" si="8"/>
        <v/>
      </c>
      <c r="AH27" s="117" t="str">
        <f t="shared" si="9"/>
        <v/>
      </c>
      <c r="AI27" s="117" t="str">
        <f t="shared" si="10"/>
        <v/>
      </c>
      <c r="AJ27" s="117"/>
      <c r="AK27" s="118" t="str">
        <f t="shared" si="11"/>
        <v/>
      </c>
      <c r="AM27">
        <f>種目情報!A10</f>
        <v>0</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6" t="str">
        <f>IFERROR(VLOOKUP($B28,手順2!$A$12:$P$107,J$1,FALSE),"")&amp;IFERROR(VLOOKUP($B28,手順3!$A$12:$Q$107,J$1,FALSE),"")</f>
        <v/>
      </c>
      <c r="K28" s="127" t="str">
        <f>IF(J28="","",IF(IFERROR(VLOOKUP($B28,手順2!$A$12:$P$107,K$1,FALSE),"")&amp;IFERROR(VLOOKUP($B28,手順3!$A$12:$Q$107,K$1,FALSE),"")="",0,IFERROR(VLOOKUP($B28,手順2!$A$12:$P$107,K$1,FALSE),"")&amp;IFERROR(VLOOKUP($B28,手順3!$A$12:$Q$107,K$1,FALSE),"")))</f>
        <v/>
      </c>
      <c r="L28" s="127" t="str">
        <f>IF(J28="","",IF(IFERROR(VLOOKUP($B28,手順2!$A$12:$P$107,L$1,FALSE),"")&amp;IFERROR(VLOOKUP($B28,手順3!$A$12:$Q$107,L$1,FALSE),"")="",0,IFERROR(VLOOKUP($B28,手順2!$A$12:$P$107,L$1,FALSE),"")&amp;IFERROR(VLOOKUP($B28,手順3!$A$12:$Q$107,L$1,FALSE),"")))</f>
        <v/>
      </c>
      <c r="M28" s="127"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32"/>
      <c r="P28" s="132"/>
      <c r="Q28" s="132"/>
      <c r="R28"/>
      <c r="W28" s="45" t="str">
        <f>IF($AA28="","",COUNTIF($AK$18:$AK28,W$17))</f>
        <v/>
      </c>
      <c r="X28" s="45" t="str">
        <f>IF($AA28="","",COUNTIF($AK$18:$AK28,X$17))</f>
        <v/>
      </c>
      <c r="Y28" s="45" t="str">
        <f>IF($AA28="","",COUNTIF($AK$18:$AK28,Y$17))</f>
        <v/>
      </c>
      <c r="Z28" s="45" t="str">
        <f>IF($AA28="","",COUNTIF($AK$18:$AK28,Z$17))</f>
        <v/>
      </c>
      <c r="AA28" s="116" t="str">
        <f t="shared" si="2"/>
        <v/>
      </c>
      <c r="AB28" s="117" t="str">
        <f t="shared" si="3"/>
        <v/>
      </c>
      <c r="AC28" s="46" t="str">
        <f t="shared" si="4"/>
        <v/>
      </c>
      <c r="AD28" s="117" t="str">
        <f t="shared" si="5"/>
        <v/>
      </c>
      <c r="AE28" s="117" t="str">
        <f t="shared" si="6"/>
        <v/>
      </c>
      <c r="AF28" s="117" t="str">
        <f t="shared" si="7"/>
        <v/>
      </c>
      <c r="AG28" s="117" t="str">
        <f t="shared" si="8"/>
        <v/>
      </c>
      <c r="AH28" s="117" t="str">
        <f t="shared" si="9"/>
        <v/>
      </c>
      <c r="AI28" s="117" t="str">
        <f t="shared" si="10"/>
        <v/>
      </c>
      <c r="AJ28" s="117"/>
      <c r="AK28" s="118"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6" t="str">
        <f>IFERROR(VLOOKUP($B29,手順2!$A$12:$P$107,J$1,FALSE),"")&amp;IFERROR(VLOOKUP($B29,手順3!$A$12:$Q$107,J$1,FALSE),"")</f>
        <v/>
      </c>
      <c r="K29" s="127" t="str">
        <f>IF(J29="","",IF(IFERROR(VLOOKUP($B29,手順2!$A$12:$P$107,K$1,FALSE),"")&amp;IFERROR(VLOOKUP($B29,手順3!$A$12:$Q$107,K$1,FALSE),"")="",0,IFERROR(VLOOKUP($B29,手順2!$A$12:$P$107,K$1,FALSE),"")&amp;IFERROR(VLOOKUP($B29,手順3!$A$12:$Q$107,K$1,FALSE),"")))</f>
        <v/>
      </c>
      <c r="L29" s="127" t="str">
        <f>IF(J29="","",IF(IFERROR(VLOOKUP($B29,手順2!$A$12:$P$107,L$1,FALSE),"")&amp;IFERROR(VLOOKUP($B29,手順3!$A$12:$Q$107,L$1,FALSE),"")="",0,IFERROR(VLOOKUP($B29,手順2!$A$12:$P$107,L$1,FALSE),"")&amp;IFERROR(VLOOKUP($B29,手順3!$A$12:$Q$107,L$1,FALSE),"")))</f>
        <v/>
      </c>
      <c r="M29" s="127"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32"/>
      <c r="P29" s="132"/>
      <c r="Q29" s="132"/>
      <c r="R29"/>
      <c r="W29" s="45" t="str">
        <f>IF($AA29="","",COUNTIF($AK$18:$AK29,W$17))</f>
        <v/>
      </c>
      <c r="X29" s="45" t="str">
        <f>IF($AA29="","",COUNTIF($AK$18:$AK29,X$17))</f>
        <v/>
      </c>
      <c r="Y29" s="45" t="str">
        <f>IF($AA29="","",COUNTIF($AK$18:$AK29,Y$17))</f>
        <v/>
      </c>
      <c r="Z29" s="45" t="str">
        <f>IF($AA29="","",COUNTIF($AK$18:$AK29,Z$17))</f>
        <v/>
      </c>
      <c r="AA29" s="116" t="str">
        <f t="shared" si="2"/>
        <v/>
      </c>
      <c r="AB29" s="117" t="str">
        <f t="shared" si="3"/>
        <v/>
      </c>
      <c r="AC29" s="46" t="str">
        <f t="shared" si="4"/>
        <v/>
      </c>
      <c r="AD29" s="117" t="str">
        <f t="shared" si="5"/>
        <v/>
      </c>
      <c r="AE29" s="117" t="str">
        <f t="shared" si="6"/>
        <v/>
      </c>
      <c r="AF29" s="117" t="str">
        <f t="shared" si="7"/>
        <v/>
      </c>
      <c r="AG29" s="117" t="str">
        <f t="shared" si="8"/>
        <v/>
      </c>
      <c r="AH29" s="117" t="str">
        <f t="shared" si="9"/>
        <v/>
      </c>
      <c r="AI29" s="117" t="str">
        <f t="shared" si="10"/>
        <v/>
      </c>
      <c r="AJ29" s="117"/>
      <c r="AK29" s="118"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6" t="str">
        <f>IFERROR(VLOOKUP($B30,手順2!$A$12:$P$107,J$1,FALSE),"")&amp;IFERROR(VLOOKUP($B30,手順3!$A$12:$Q$107,J$1,FALSE),"")</f>
        <v/>
      </c>
      <c r="K30" s="127" t="str">
        <f>IF(J30="","",IF(IFERROR(VLOOKUP($B30,手順2!$A$12:$P$107,K$1,FALSE),"")&amp;IFERROR(VLOOKUP($B30,手順3!$A$12:$Q$107,K$1,FALSE),"")="",0,IFERROR(VLOOKUP($B30,手順2!$A$12:$P$107,K$1,FALSE),"")&amp;IFERROR(VLOOKUP($B30,手順3!$A$12:$Q$107,K$1,FALSE),"")))</f>
        <v/>
      </c>
      <c r="L30" s="127" t="str">
        <f>IF(J30="","",IF(IFERROR(VLOOKUP($B30,手順2!$A$12:$P$107,L$1,FALSE),"")&amp;IFERROR(VLOOKUP($B30,手順3!$A$12:$Q$107,L$1,FALSE),"")="",0,IFERROR(VLOOKUP($B30,手順2!$A$12:$P$107,L$1,FALSE),"")&amp;IFERROR(VLOOKUP($B30,手順3!$A$12:$Q$107,L$1,FALSE),"")))</f>
        <v/>
      </c>
      <c r="M30" s="127"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32"/>
      <c r="P30" s="132"/>
      <c r="Q30" s="132"/>
      <c r="R30"/>
      <c r="W30" s="45" t="str">
        <f>IF($AA30="","",COUNTIF($AK$18:$AK30,W$17))</f>
        <v/>
      </c>
      <c r="X30" s="45" t="str">
        <f>IF($AA30="","",COUNTIF($AK$18:$AK30,X$17))</f>
        <v/>
      </c>
      <c r="Y30" s="45" t="str">
        <f>IF($AA30="","",COUNTIF($AK$18:$AK30,Y$17))</f>
        <v/>
      </c>
      <c r="Z30" s="45" t="str">
        <f>IF($AA30="","",COUNTIF($AK$18:$AK30,Z$17))</f>
        <v/>
      </c>
      <c r="AA30" s="116" t="str">
        <f t="shared" si="2"/>
        <v/>
      </c>
      <c r="AB30" s="117" t="str">
        <f t="shared" si="3"/>
        <v/>
      </c>
      <c r="AC30" s="46" t="str">
        <f t="shared" si="4"/>
        <v/>
      </c>
      <c r="AD30" s="117" t="str">
        <f t="shared" si="5"/>
        <v/>
      </c>
      <c r="AE30" s="117" t="str">
        <f t="shared" si="6"/>
        <v/>
      </c>
      <c r="AF30" s="117" t="str">
        <f t="shared" si="7"/>
        <v/>
      </c>
      <c r="AG30" s="117" t="str">
        <f t="shared" si="8"/>
        <v/>
      </c>
      <c r="AH30" s="117" t="str">
        <f t="shared" si="9"/>
        <v/>
      </c>
      <c r="AI30" s="117" t="str">
        <f t="shared" si="10"/>
        <v/>
      </c>
      <c r="AJ30" s="117"/>
      <c r="AK30" s="118" t="str">
        <f t="shared" si="11"/>
        <v/>
      </c>
      <c r="AM30">
        <f>種目情報!A13</f>
        <v>0</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6" t="str">
        <f>IFERROR(VLOOKUP($B31,手順2!$A$12:$P$107,J$1,FALSE),"")&amp;IFERROR(VLOOKUP($B31,手順3!$A$12:$Q$107,J$1,FALSE),"")</f>
        <v/>
      </c>
      <c r="K31" s="127" t="str">
        <f>IF(J31="","",IF(IFERROR(VLOOKUP($B31,手順2!$A$12:$P$107,K$1,FALSE),"")&amp;IFERROR(VLOOKUP($B31,手順3!$A$12:$Q$107,K$1,FALSE),"")="",0,IFERROR(VLOOKUP($B31,手順2!$A$12:$P$107,K$1,FALSE),"")&amp;IFERROR(VLOOKUP($B31,手順3!$A$12:$Q$107,K$1,FALSE),"")))</f>
        <v/>
      </c>
      <c r="L31" s="127" t="str">
        <f>IF(J31="","",IF(IFERROR(VLOOKUP($B31,手順2!$A$12:$P$107,L$1,FALSE),"")&amp;IFERROR(VLOOKUP($B31,手順3!$A$12:$Q$107,L$1,FALSE),"")="",0,IFERROR(VLOOKUP($B31,手順2!$A$12:$P$107,L$1,FALSE),"")&amp;IFERROR(VLOOKUP($B31,手順3!$A$12:$Q$107,L$1,FALSE),"")))</f>
        <v/>
      </c>
      <c r="M31" s="127"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32"/>
      <c r="P31" s="132"/>
      <c r="Q31" s="132"/>
      <c r="R31"/>
      <c r="W31" s="45" t="str">
        <f>IF($AA31="","",COUNTIF($AK$18:$AK31,W$17))</f>
        <v/>
      </c>
      <c r="X31" s="45" t="str">
        <f>IF($AA31="","",COUNTIF($AK$18:$AK31,X$17))</f>
        <v/>
      </c>
      <c r="Y31" s="45" t="str">
        <f>IF($AA31="","",COUNTIF($AK$18:$AK31,Y$17))</f>
        <v/>
      </c>
      <c r="Z31" s="45" t="str">
        <f>IF($AA31="","",COUNTIF($AK$18:$AK31,Z$17))</f>
        <v/>
      </c>
      <c r="AA31" s="116" t="str">
        <f t="shared" si="2"/>
        <v/>
      </c>
      <c r="AB31" s="117" t="str">
        <f t="shared" si="3"/>
        <v/>
      </c>
      <c r="AC31" s="46" t="str">
        <f t="shared" si="4"/>
        <v/>
      </c>
      <c r="AD31" s="117" t="str">
        <f t="shared" si="5"/>
        <v/>
      </c>
      <c r="AE31" s="117" t="str">
        <f t="shared" si="6"/>
        <v/>
      </c>
      <c r="AF31" s="117" t="str">
        <f t="shared" si="7"/>
        <v/>
      </c>
      <c r="AG31" s="117" t="str">
        <f t="shared" si="8"/>
        <v/>
      </c>
      <c r="AH31" s="117" t="str">
        <f t="shared" si="9"/>
        <v/>
      </c>
      <c r="AI31" s="117" t="str">
        <f t="shared" si="10"/>
        <v/>
      </c>
      <c r="AJ31" s="117"/>
      <c r="AK31" s="118" t="str">
        <f t="shared" si="11"/>
        <v/>
      </c>
      <c r="AM31">
        <f>種目情報!A14</f>
        <v>0</v>
      </c>
      <c r="AN31">
        <f>種目情報!B14</f>
        <v>0</v>
      </c>
      <c r="AO31">
        <f>種目情報!C14</f>
        <v>0</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6" t="str">
        <f>IFERROR(VLOOKUP($B32,手順2!$A$12:$P$107,J$1,FALSE),"")&amp;IFERROR(VLOOKUP($B32,手順3!$A$12:$Q$107,J$1,FALSE),"")</f>
        <v/>
      </c>
      <c r="K32" s="127" t="str">
        <f>IF(J32="","",IF(IFERROR(VLOOKUP($B32,手順2!$A$12:$P$107,K$1,FALSE),"")&amp;IFERROR(VLOOKUP($B32,手順3!$A$12:$Q$107,K$1,FALSE),"")="",0,IFERROR(VLOOKUP($B32,手順2!$A$12:$P$107,K$1,FALSE),"")&amp;IFERROR(VLOOKUP($B32,手順3!$A$12:$Q$107,K$1,FALSE),"")))</f>
        <v/>
      </c>
      <c r="L32" s="127" t="str">
        <f>IF(J32="","",IF(IFERROR(VLOOKUP($B32,手順2!$A$12:$P$107,L$1,FALSE),"")&amp;IFERROR(VLOOKUP($B32,手順3!$A$12:$Q$107,L$1,FALSE),"")="",0,IFERROR(VLOOKUP($B32,手順2!$A$12:$P$107,L$1,FALSE),"")&amp;IFERROR(VLOOKUP($B32,手順3!$A$12:$Q$107,L$1,FALSE),"")))</f>
        <v/>
      </c>
      <c r="M32" s="127"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32"/>
      <c r="P32" s="132"/>
      <c r="Q32" s="132"/>
      <c r="R32"/>
      <c r="W32" s="45" t="str">
        <f>IF($AA32="","",COUNTIF($AK$18:$AK32,W$17))</f>
        <v/>
      </c>
      <c r="X32" s="45" t="str">
        <f>IF($AA32="","",COUNTIF($AK$18:$AK32,X$17))</f>
        <v/>
      </c>
      <c r="Y32" s="45" t="str">
        <f>IF($AA32="","",COUNTIF($AK$18:$AK32,Y$17))</f>
        <v/>
      </c>
      <c r="Z32" s="45" t="str">
        <f>IF($AA32="","",COUNTIF($AK$18:$AK32,Z$17))</f>
        <v/>
      </c>
      <c r="AA32" s="116" t="str">
        <f t="shared" si="2"/>
        <v/>
      </c>
      <c r="AB32" s="117" t="str">
        <f t="shared" si="3"/>
        <v/>
      </c>
      <c r="AC32" s="46" t="str">
        <f t="shared" si="4"/>
        <v/>
      </c>
      <c r="AD32" s="117" t="str">
        <f t="shared" si="5"/>
        <v/>
      </c>
      <c r="AE32" s="117" t="str">
        <f t="shared" si="6"/>
        <v/>
      </c>
      <c r="AF32" s="117" t="str">
        <f t="shared" si="7"/>
        <v/>
      </c>
      <c r="AG32" s="117" t="str">
        <f t="shared" si="8"/>
        <v/>
      </c>
      <c r="AH32" s="117" t="str">
        <f t="shared" si="9"/>
        <v/>
      </c>
      <c r="AI32" s="117" t="str">
        <f t="shared" si="10"/>
        <v/>
      </c>
      <c r="AJ32" s="117"/>
      <c r="AK32" s="118" t="str">
        <f t="shared" si="11"/>
        <v/>
      </c>
      <c r="AM32">
        <f>種目情報!A15</f>
        <v>0</v>
      </c>
      <c r="AN32">
        <f>種目情報!B15</f>
        <v>0</v>
      </c>
      <c r="AO32">
        <f>種目情報!C15</f>
        <v>0</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6" t="str">
        <f>IFERROR(VLOOKUP($B33,手順2!$A$12:$P$107,J$1,FALSE),"")&amp;IFERROR(VLOOKUP($B33,手順3!$A$12:$Q$107,J$1,FALSE),"")</f>
        <v/>
      </c>
      <c r="K33" s="127" t="str">
        <f>IF(J33="","",IF(IFERROR(VLOOKUP($B33,手順2!$A$12:$P$107,K$1,FALSE),"")&amp;IFERROR(VLOOKUP($B33,手順3!$A$12:$Q$107,K$1,FALSE),"")="",0,IFERROR(VLOOKUP($B33,手順2!$A$12:$P$107,K$1,FALSE),"")&amp;IFERROR(VLOOKUP($B33,手順3!$A$12:$Q$107,K$1,FALSE),"")))</f>
        <v/>
      </c>
      <c r="L33" s="127" t="str">
        <f>IF(J33="","",IF(IFERROR(VLOOKUP($B33,手順2!$A$12:$P$107,L$1,FALSE),"")&amp;IFERROR(VLOOKUP($B33,手順3!$A$12:$Q$107,L$1,FALSE),"")="",0,IFERROR(VLOOKUP($B33,手順2!$A$12:$P$107,L$1,FALSE),"")&amp;IFERROR(VLOOKUP($B33,手順3!$A$12:$Q$107,L$1,FALSE),"")))</f>
        <v/>
      </c>
      <c r="M33" s="127"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32"/>
      <c r="P33" s="132"/>
      <c r="Q33" s="132"/>
      <c r="R33"/>
      <c r="W33" s="45" t="str">
        <f>IF($AA33="","",COUNTIF($AK$18:$AK33,W$17))</f>
        <v/>
      </c>
      <c r="X33" s="45" t="str">
        <f>IF($AA33="","",COUNTIF($AK$18:$AK33,X$17))</f>
        <v/>
      </c>
      <c r="Y33" s="45" t="str">
        <f>IF($AA33="","",COUNTIF($AK$18:$AK33,Y$17))</f>
        <v/>
      </c>
      <c r="Z33" s="45" t="str">
        <f>IF($AA33="","",COUNTIF($AK$18:$AK33,Z$17))</f>
        <v/>
      </c>
      <c r="AA33" s="116" t="str">
        <f t="shared" si="2"/>
        <v/>
      </c>
      <c r="AB33" s="117" t="str">
        <f t="shared" si="3"/>
        <v/>
      </c>
      <c r="AC33" s="46" t="str">
        <f t="shared" si="4"/>
        <v/>
      </c>
      <c r="AD33" s="117" t="str">
        <f t="shared" si="5"/>
        <v/>
      </c>
      <c r="AE33" s="117" t="str">
        <f t="shared" si="6"/>
        <v/>
      </c>
      <c r="AF33" s="117" t="str">
        <f t="shared" si="7"/>
        <v/>
      </c>
      <c r="AG33" s="117" t="str">
        <f t="shared" si="8"/>
        <v/>
      </c>
      <c r="AH33" s="117" t="str">
        <f t="shared" si="9"/>
        <v/>
      </c>
      <c r="AI33" s="117" t="str">
        <f t="shared" si="10"/>
        <v/>
      </c>
      <c r="AJ33" s="117"/>
      <c r="AK33" s="118" t="str">
        <f t="shared" si="11"/>
        <v/>
      </c>
      <c r="AM33">
        <f>種目情報!A16</f>
        <v>0</v>
      </c>
      <c r="AN33">
        <f>種目情報!B16</f>
        <v>0</v>
      </c>
      <c r="AO33">
        <f>種目情報!C16</f>
        <v>0</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6" t="str">
        <f>IFERROR(VLOOKUP($B34,手順2!$A$12:$P$107,J$1,FALSE),"")&amp;IFERROR(VLOOKUP($B34,手順3!$A$12:$Q$107,J$1,FALSE),"")</f>
        <v/>
      </c>
      <c r="K34" s="127" t="str">
        <f>IF(J34="","",IF(IFERROR(VLOOKUP($B34,手順2!$A$12:$P$107,K$1,FALSE),"")&amp;IFERROR(VLOOKUP($B34,手順3!$A$12:$Q$107,K$1,FALSE),"")="",0,IFERROR(VLOOKUP($B34,手順2!$A$12:$P$107,K$1,FALSE),"")&amp;IFERROR(VLOOKUP($B34,手順3!$A$12:$Q$107,K$1,FALSE),"")))</f>
        <v/>
      </c>
      <c r="L34" s="127" t="str">
        <f>IF(J34="","",IF(IFERROR(VLOOKUP($B34,手順2!$A$12:$P$107,L$1,FALSE),"")&amp;IFERROR(VLOOKUP($B34,手順3!$A$12:$Q$107,L$1,FALSE),"")="",0,IFERROR(VLOOKUP($B34,手順2!$A$12:$P$107,L$1,FALSE),"")&amp;IFERROR(VLOOKUP($B34,手順3!$A$12:$Q$107,L$1,FALSE),"")))</f>
        <v/>
      </c>
      <c r="M34" s="127"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32"/>
      <c r="P34" s="132"/>
      <c r="Q34" s="132"/>
      <c r="R34"/>
      <c r="W34" s="45" t="str">
        <f>IF($AA34="","",COUNTIF($AK$18:$AK34,W$17))</f>
        <v/>
      </c>
      <c r="X34" s="45" t="str">
        <f>IF($AA34="","",COUNTIF($AK$18:$AK34,X$17))</f>
        <v/>
      </c>
      <c r="Y34" s="45" t="str">
        <f>IF($AA34="","",COUNTIF($AK$18:$AK34,Y$17))</f>
        <v/>
      </c>
      <c r="Z34" s="45" t="str">
        <f>IF($AA34="","",COUNTIF($AK$18:$AK34,Z$17))</f>
        <v/>
      </c>
      <c r="AA34" s="116" t="str">
        <f t="shared" si="2"/>
        <v/>
      </c>
      <c r="AB34" s="117" t="str">
        <f t="shared" si="3"/>
        <v/>
      </c>
      <c r="AC34" s="46" t="str">
        <f t="shared" si="4"/>
        <v/>
      </c>
      <c r="AD34" s="117" t="str">
        <f t="shared" si="5"/>
        <v/>
      </c>
      <c r="AE34" s="117" t="str">
        <f t="shared" si="6"/>
        <v/>
      </c>
      <c r="AF34" s="117" t="str">
        <f t="shared" si="7"/>
        <v/>
      </c>
      <c r="AG34" s="117" t="str">
        <f t="shared" si="8"/>
        <v/>
      </c>
      <c r="AH34" s="117" t="str">
        <f t="shared" si="9"/>
        <v/>
      </c>
      <c r="AI34" s="117" t="str">
        <f t="shared" si="10"/>
        <v/>
      </c>
      <c r="AJ34" s="117"/>
      <c r="AK34" s="118"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6" t="str">
        <f>IFERROR(VLOOKUP($B35,手順2!$A$12:$P$107,J$1,FALSE),"")&amp;IFERROR(VLOOKUP($B35,手順3!$A$12:$Q$107,J$1,FALSE),"")</f>
        <v/>
      </c>
      <c r="K35" s="127" t="str">
        <f>IF(J35="","",IF(IFERROR(VLOOKUP($B35,手順2!$A$12:$P$107,K$1,FALSE),"")&amp;IFERROR(VLOOKUP($B35,手順3!$A$12:$Q$107,K$1,FALSE),"")="",0,IFERROR(VLOOKUP($B35,手順2!$A$12:$P$107,K$1,FALSE),"")&amp;IFERROR(VLOOKUP($B35,手順3!$A$12:$Q$107,K$1,FALSE),"")))</f>
        <v/>
      </c>
      <c r="L35" s="127" t="str">
        <f>IF(J35="","",IF(IFERROR(VLOOKUP($B35,手順2!$A$12:$P$107,L$1,FALSE),"")&amp;IFERROR(VLOOKUP($B35,手順3!$A$12:$Q$107,L$1,FALSE),"")="",0,IFERROR(VLOOKUP($B35,手順2!$A$12:$P$107,L$1,FALSE),"")&amp;IFERROR(VLOOKUP($B35,手順3!$A$12:$Q$107,L$1,FALSE),"")))</f>
        <v/>
      </c>
      <c r="M35" s="127"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32"/>
      <c r="P35" s="132"/>
      <c r="Q35" s="132"/>
      <c r="R35"/>
      <c r="W35" s="45" t="str">
        <f>IF($AA35="","",COUNTIF($AK$18:$AK35,W$17))</f>
        <v/>
      </c>
      <c r="X35" s="45" t="str">
        <f>IF($AA35="","",COUNTIF($AK$18:$AK35,X$17))</f>
        <v/>
      </c>
      <c r="Y35" s="45" t="str">
        <f>IF($AA35="","",COUNTIF($AK$18:$AK35,Y$17))</f>
        <v/>
      </c>
      <c r="Z35" s="45" t="str">
        <f>IF($AA35="","",COUNTIF($AK$18:$AK35,Z$17))</f>
        <v/>
      </c>
      <c r="AA35" s="116" t="str">
        <f t="shared" si="2"/>
        <v/>
      </c>
      <c r="AB35" s="117" t="str">
        <f t="shared" si="3"/>
        <v/>
      </c>
      <c r="AC35" s="46" t="str">
        <f t="shared" si="4"/>
        <v/>
      </c>
      <c r="AD35" s="117" t="str">
        <f t="shared" si="5"/>
        <v/>
      </c>
      <c r="AE35" s="117" t="str">
        <f t="shared" si="6"/>
        <v/>
      </c>
      <c r="AF35" s="117" t="str">
        <f t="shared" si="7"/>
        <v/>
      </c>
      <c r="AG35" s="117" t="str">
        <f t="shared" si="8"/>
        <v/>
      </c>
      <c r="AH35" s="117" t="str">
        <f t="shared" si="9"/>
        <v/>
      </c>
      <c r="AI35" s="117" t="str">
        <f t="shared" si="10"/>
        <v/>
      </c>
      <c r="AJ35" s="117"/>
      <c r="AK35" s="118"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6" t="str">
        <f>IFERROR(VLOOKUP($B36,手順2!$A$12:$P$107,J$1,FALSE),"")&amp;IFERROR(VLOOKUP($B36,手順3!$A$12:$Q$107,J$1,FALSE),"")</f>
        <v/>
      </c>
      <c r="K36" s="127" t="str">
        <f>IF(J36="","",IF(IFERROR(VLOOKUP($B36,手順2!$A$12:$P$107,K$1,FALSE),"")&amp;IFERROR(VLOOKUP($B36,手順3!$A$12:$Q$107,K$1,FALSE),"")="",0,IFERROR(VLOOKUP($B36,手順2!$A$12:$P$107,K$1,FALSE),"")&amp;IFERROR(VLOOKUP($B36,手順3!$A$12:$Q$107,K$1,FALSE),"")))</f>
        <v/>
      </c>
      <c r="L36" s="127" t="str">
        <f>IF(J36="","",IF(IFERROR(VLOOKUP($B36,手順2!$A$12:$P$107,L$1,FALSE),"")&amp;IFERROR(VLOOKUP($B36,手順3!$A$12:$Q$107,L$1,FALSE),"")="",0,IFERROR(VLOOKUP($B36,手順2!$A$12:$P$107,L$1,FALSE),"")&amp;IFERROR(VLOOKUP($B36,手順3!$A$12:$Q$107,L$1,FALSE),"")))</f>
        <v/>
      </c>
      <c r="M36" s="127"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32"/>
      <c r="P36" s="132"/>
      <c r="Q36" s="132"/>
      <c r="R36"/>
      <c r="W36" s="45" t="str">
        <f>IF($AA36="","",COUNTIF($AK$18:$AK36,W$17))</f>
        <v/>
      </c>
      <c r="X36" s="45" t="str">
        <f>IF($AA36="","",COUNTIF($AK$18:$AK36,X$17))</f>
        <v/>
      </c>
      <c r="Y36" s="45" t="str">
        <f>IF($AA36="","",COUNTIF($AK$18:$AK36,Y$17))</f>
        <v/>
      </c>
      <c r="Z36" s="45" t="str">
        <f>IF($AA36="","",COUNTIF($AK$18:$AK36,Z$17))</f>
        <v/>
      </c>
      <c r="AA36" s="116" t="str">
        <f t="shared" si="2"/>
        <v/>
      </c>
      <c r="AB36" s="117" t="str">
        <f t="shared" si="3"/>
        <v/>
      </c>
      <c r="AC36" s="46" t="str">
        <f t="shared" si="4"/>
        <v/>
      </c>
      <c r="AD36" s="117" t="str">
        <f t="shared" si="5"/>
        <v/>
      </c>
      <c r="AE36" s="117" t="str">
        <f t="shared" si="6"/>
        <v/>
      </c>
      <c r="AF36" s="117" t="str">
        <f t="shared" si="7"/>
        <v/>
      </c>
      <c r="AG36" s="117" t="str">
        <f t="shared" si="8"/>
        <v/>
      </c>
      <c r="AH36" s="117" t="str">
        <f t="shared" si="9"/>
        <v/>
      </c>
      <c r="AI36" s="117" t="str">
        <f t="shared" si="10"/>
        <v/>
      </c>
      <c r="AJ36" s="117"/>
      <c r="AK36" s="118"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6" t="str">
        <f>IFERROR(VLOOKUP($B37,手順2!$A$12:$P$107,J$1,FALSE),"")&amp;IFERROR(VLOOKUP($B37,手順3!$A$12:$Q$107,J$1,FALSE),"")</f>
        <v/>
      </c>
      <c r="K37" s="127" t="str">
        <f>IF(J37="","",IF(IFERROR(VLOOKUP($B37,手順2!$A$12:$P$107,K$1,FALSE),"")&amp;IFERROR(VLOOKUP($B37,手順3!$A$12:$Q$107,K$1,FALSE),"")="",0,IFERROR(VLOOKUP($B37,手順2!$A$12:$P$107,K$1,FALSE),"")&amp;IFERROR(VLOOKUP($B37,手順3!$A$12:$Q$107,K$1,FALSE),"")))</f>
        <v/>
      </c>
      <c r="L37" s="127" t="str">
        <f>IF(J37="","",IF(IFERROR(VLOOKUP($B37,手順2!$A$12:$P$107,L$1,FALSE),"")&amp;IFERROR(VLOOKUP($B37,手順3!$A$12:$Q$107,L$1,FALSE),"")="",0,IFERROR(VLOOKUP($B37,手順2!$A$12:$P$107,L$1,FALSE),"")&amp;IFERROR(VLOOKUP($B37,手順3!$A$12:$Q$107,L$1,FALSE),"")))</f>
        <v/>
      </c>
      <c r="M37" s="127"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32"/>
      <c r="P37" s="132"/>
      <c r="Q37" s="132"/>
      <c r="R37"/>
      <c r="W37" s="45" t="str">
        <f>IF($AA37="","",COUNTIF($AK$18:$AK37,W$17))</f>
        <v/>
      </c>
      <c r="X37" s="45" t="str">
        <f>IF($AA37="","",COUNTIF($AK$18:$AK37,X$17))</f>
        <v/>
      </c>
      <c r="Y37" s="45" t="str">
        <f>IF($AA37="","",COUNTIF($AK$18:$AK37,Y$17))</f>
        <v/>
      </c>
      <c r="Z37" s="45" t="str">
        <f>IF($AA37="","",COUNTIF($AK$18:$AK37,Z$17))</f>
        <v/>
      </c>
      <c r="AA37" s="116" t="str">
        <f t="shared" si="2"/>
        <v/>
      </c>
      <c r="AB37" s="117" t="str">
        <f t="shared" si="3"/>
        <v/>
      </c>
      <c r="AC37" s="46" t="str">
        <f t="shared" si="4"/>
        <v/>
      </c>
      <c r="AD37" s="117" t="str">
        <f t="shared" si="5"/>
        <v/>
      </c>
      <c r="AE37" s="117" t="str">
        <f t="shared" si="6"/>
        <v/>
      </c>
      <c r="AF37" s="117" t="str">
        <f t="shared" si="7"/>
        <v/>
      </c>
      <c r="AG37" s="117" t="str">
        <f t="shared" si="8"/>
        <v/>
      </c>
      <c r="AH37" s="117" t="str">
        <f t="shared" si="9"/>
        <v/>
      </c>
      <c r="AI37" s="117" t="str">
        <f t="shared" si="10"/>
        <v/>
      </c>
      <c r="AJ37" s="117"/>
      <c r="AK37" s="118"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6" t="str">
        <f>IFERROR(VLOOKUP($B38,手順2!$A$12:$P$107,J$1,FALSE),"")&amp;IFERROR(VLOOKUP($B38,手順3!$A$12:$Q$107,J$1,FALSE),"")</f>
        <v/>
      </c>
      <c r="K38" s="127" t="str">
        <f>IF(J38="","",IF(IFERROR(VLOOKUP($B38,手順2!$A$12:$P$107,K$1,FALSE),"")&amp;IFERROR(VLOOKUP($B38,手順3!$A$12:$Q$107,K$1,FALSE),"")="",0,IFERROR(VLOOKUP($B38,手順2!$A$12:$P$107,K$1,FALSE),"")&amp;IFERROR(VLOOKUP($B38,手順3!$A$12:$Q$107,K$1,FALSE),"")))</f>
        <v/>
      </c>
      <c r="L38" s="127" t="str">
        <f>IF(J38="","",IF(IFERROR(VLOOKUP($B38,手順2!$A$12:$P$107,L$1,FALSE),"")&amp;IFERROR(VLOOKUP($B38,手順3!$A$12:$Q$107,L$1,FALSE),"")="",0,IFERROR(VLOOKUP($B38,手順2!$A$12:$P$107,L$1,FALSE),"")&amp;IFERROR(VLOOKUP($B38,手順3!$A$12:$Q$107,L$1,FALSE),"")))</f>
        <v/>
      </c>
      <c r="M38" s="127"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32"/>
      <c r="P38" s="132"/>
      <c r="Q38" s="132"/>
      <c r="R38"/>
      <c r="W38" s="45" t="str">
        <f>IF($AA38="","",COUNTIF($AK$18:$AK38,W$17))</f>
        <v/>
      </c>
      <c r="X38" s="45" t="str">
        <f>IF($AA38="","",COUNTIF($AK$18:$AK38,X$17))</f>
        <v/>
      </c>
      <c r="Y38" s="45" t="str">
        <f>IF($AA38="","",COUNTIF($AK$18:$AK38,Y$17))</f>
        <v/>
      </c>
      <c r="Z38" s="45" t="str">
        <f>IF($AA38="","",COUNTIF($AK$18:$AK38,Z$17))</f>
        <v/>
      </c>
      <c r="AA38" s="116" t="str">
        <f t="shared" si="2"/>
        <v/>
      </c>
      <c r="AB38" s="117" t="str">
        <f t="shared" si="3"/>
        <v/>
      </c>
      <c r="AC38" s="46" t="str">
        <f t="shared" si="4"/>
        <v/>
      </c>
      <c r="AD38" s="117" t="str">
        <f t="shared" si="5"/>
        <v/>
      </c>
      <c r="AE38" s="117" t="str">
        <f t="shared" si="6"/>
        <v/>
      </c>
      <c r="AF38" s="117" t="str">
        <f t="shared" si="7"/>
        <v/>
      </c>
      <c r="AG38" s="117" t="str">
        <f t="shared" si="8"/>
        <v/>
      </c>
      <c r="AH38" s="117" t="str">
        <f t="shared" si="9"/>
        <v/>
      </c>
      <c r="AI38" s="117" t="str">
        <f t="shared" si="10"/>
        <v/>
      </c>
      <c r="AJ38" s="117"/>
      <c r="AK38" s="118"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6" t="str">
        <f>IFERROR(VLOOKUP($B39,手順2!$A$12:$P$107,J$1,FALSE),"")&amp;IFERROR(VLOOKUP($B39,手順3!$A$12:$Q$107,J$1,FALSE),"")</f>
        <v/>
      </c>
      <c r="K39" s="127" t="str">
        <f>IF(J39="","",IF(IFERROR(VLOOKUP($B39,手順2!$A$12:$P$107,K$1,FALSE),"")&amp;IFERROR(VLOOKUP($B39,手順3!$A$12:$Q$107,K$1,FALSE),"")="",0,IFERROR(VLOOKUP($B39,手順2!$A$12:$P$107,K$1,FALSE),"")&amp;IFERROR(VLOOKUP($B39,手順3!$A$12:$Q$107,K$1,FALSE),"")))</f>
        <v/>
      </c>
      <c r="L39" s="127" t="str">
        <f>IF(J39="","",IF(IFERROR(VLOOKUP($B39,手順2!$A$12:$P$107,L$1,FALSE),"")&amp;IFERROR(VLOOKUP($B39,手順3!$A$12:$Q$107,L$1,FALSE),"")="",0,IFERROR(VLOOKUP($B39,手順2!$A$12:$P$107,L$1,FALSE),"")&amp;IFERROR(VLOOKUP($B39,手順3!$A$12:$Q$107,L$1,FALSE),"")))</f>
        <v/>
      </c>
      <c r="M39" s="127"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32"/>
      <c r="P39" s="132"/>
      <c r="Q39" s="132"/>
      <c r="R39"/>
      <c r="W39" s="45" t="str">
        <f>IF($AA39="","",COUNTIF($AK$18:$AK39,W$17))</f>
        <v/>
      </c>
      <c r="X39" s="45" t="str">
        <f>IF($AA39="","",COUNTIF($AK$18:$AK39,X$17))</f>
        <v/>
      </c>
      <c r="Y39" s="45" t="str">
        <f>IF($AA39="","",COUNTIF($AK$18:$AK39,Y$17))</f>
        <v/>
      </c>
      <c r="Z39" s="45" t="str">
        <f>IF($AA39="","",COUNTIF($AK$18:$AK39,Z$17))</f>
        <v/>
      </c>
      <c r="AA39" s="116" t="str">
        <f t="shared" si="2"/>
        <v/>
      </c>
      <c r="AB39" s="117" t="str">
        <f t="shared" si="3"/>
        <v/>
      </c>
      <c r="AC39" s="46" t="str">
        <f t="shared" si="4"/>
        <v/>
      </c>
      <c r="AD39" s="117" t="str">
        <f t="shared" si="5"/>
        <v/>
      </c>
      <c r="AE39" s="117" t="str">
        <f t="shared" si="6"/>
        <v/>
      </c>
      <c r="AF39" s="117" t="str">
        <f t="shared" si="7"/>
        <v/>
      </c>
      <c r="AG39" s="117" t="str">
        <f t="shared" si="8"/>
        <v/>
      </c>
      <c r="AH39" s="117" t="str">
        <f t="shared" si="9"/>
        <v/>
      </c>
      <c r="AI39" s="117" t="str">
        <f t="shared" si="10"/>
        <v/>
      </c>
      <c r="AJ39" s="117"/>
      <c r="AK39" s="118"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6" t="str">
        <f>IFERROR(VLOOKUP($B40,手順2!$A$12:$P$107,J$1,FALSE),"")&amp;IFERROR(VLOOKUP($B40,手順3!$A$12:$Q$107,J$1,FALSE),"")</f>
        <v/>
      </c>
      <c r="K40" s="127" t="str">
        <f>IF(J40="","",IF(IFERROR(VLOOKUP($B40,手順2!$A$12:$P$107,K$1,FALSE),"")&amp;IFERROR(VLOOKUP($B40,手順3!$A$12:$Q$107,K$1,FALSE),"")="",0,IFERROR(VLOOKUP($B40,手順2!$A$12:$P$107,K$1,FALSE),"")&amp;IFERROR(VLOOKUP($B40,手順3!$A$12:$Q$107,K$1,FALSE),"")))</f>
        <v/>
      </c>
      <c r="L40" s="127" t="str">
        <f>IF(J40="","",IF(IFERROR(VLOOKUP($B40,手順2!$A$12:$P$107,L$1,FALSE),"")&amp;IFERROR(VLOOKUP($B40,手順3!$A$12:$Q$107,L$1,FALSE),"")="",0,IFERROR(VLOOKUP($B40,手順2!$A$12:$P$107,L$1,FALSE),"")&amp;IFERROR(VLOOKUP($B40,手順3!$A$12:$Q$107,L$1,FALSE),"")))</f>
        <v/>
      </c>
      <c r="M40" s="127"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32"/>
      <c r="P40" s="132"/>
      <c r="Q40" s="132"/>
      <c r="R40"/>
      <c r="W40" s="45" t="str">
        <f>IF($AA40="","",COUNTIF($AK$18:$AK40,W$17))</f>
        <v/>
      </c>
      <c r="X40" s="45" t="str">
        <f>IF($AA40="","",COUNTIF($AK$18:$AK40,X$17))</f>
        <v/>
      </c>
      <c r="Y40" s="45" t="str">
        <f>IF($AA40="","",COUNTIF($AK$18:$AK40,Y$17))</f>
        <v/>
      </c>
      <c r="Z40" s="45" t="str">
        <f>IF($AA40="","",COUNTIF($AK$18:$AK40,Z$17))</f>
        <v/>
      </c>
      <c r="AA40" s="116" t="str">
        <f t="shared" si="2"/>
        <v/>
      </c>
      <c r="AB40" s="117" t="str">
        <f t="shared" si="3"/>
        <v/>
      </c>
      <c r="AC40" s="46" t="str">
        <f t="shared" si="4"/>
        <v/>
      </c>
      <c r="AD40" s="117" t="str">
        <f t="shared" si="5"/>
        <v/>
      </c>
      <c r="AE40" s="117" t="str">
        <f t="shared" si="6"/>
        <v/>
      </c>
      <c r="AF40" s="117" t="str">
        <f t="shared" si="7"/>
        <v/>
      </c>
      <c r="AG40" s="117" t="str">
        <f t="shared" si="8"/>
        <v/>
      </c>
      <c r="AH40" s="117" t="str">
        <f t="shared" si="9"/>
        <v/>
      </c>
      <c r="AI40" s="117" t="str">
        <f t="shared" si="10"/>
        <v/>
      </c>
      <c r="AJ40" s="117"/>
      <c r="AK40" s="118"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6" t="str">
        <f>IFERROR(VLOOKUP($B41,手順2!$A$12:$P$107,J$1,FALSE),"")&amp;IFERROR(VLOOKUP($B41,手順3!$A$12:$Q$107,J$1,FALSE),"")</f>
        <v/>
      </c>
      <c r="K41" s="127" t="str">
        <f>IF(J41="","",IF(IFERROR(VLOOKUP($B41,手順2!$A$12:$P$107,K$1,FALSE),"")&amp;IFERROR(VLOOKUP($B41,手順3!$A$12:$Q$107,K$1,FALSE),"")="",0,IFERROR(VLOOKUP($B41,手順2!$A$12:$P$107,K$1,FALSE),"")&amp;IFERROR(VLOOKUP($B41,手順3!$A$12:$Q$107,K$1,FALSE),"")))</f>
        <v/>
      </c>
      <c r="L41" s="127" t="str">
        <f>IF(J41="","",IF(IFERROR(VLOOKUP($B41,手順2!$A$12:$P$107,L$1,FALSE),"")&amp;IFERROR(VLOOKUP($B41,手順3!$A$12:$Q$107,L$1,FALSE),"")="",0,IFERROR(VLOOKUP($B41,手順2!$A$12:$P$107,L$1,FALSE),"")&amp;IFERROR(VLOOKUP($B41,手順3!$A$12:$Q$107,L$1,FALSE),"")))</f>
        <v/>
      </c>
      <c r="M41" s="127"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32"/>
      <c r="P41" s="132"/>
      <c r="Q41" s="132"/>
      <c r="R41"/>
      <c r="W41" s="45" t="str">
        <f>IF($AA41="","",COUNTIF($AK$18:$AK41,W$17))</f>
        <v/>
      </c>
      <c r="X41" s="45" t="str">
        <f>IF($AA41="","",COUNTIF($AK$18:$AK41,X$17))</f>
        <v/>
      </c>
      <c r="Y41" s="45" t="str">
        <f>IF($AA41="","",COUNTIF($AK$18:$AK41,Y$17))</f>
        <v/>
      </c>
      <c r="Z41" s="45" t="str">
        <f>IF($AA41="","",COUNTIF($AK$18:$AK41,Z$17))</f>
        <v/>
      </c>
      <c r="AA41" s="116" t="str">
        <f t="shared" si="2"/>
        <v/>
      </c>
      <c r="AB41" s="117" t="str">
        <f t="shared" si="3"/>
        <v/>
      </c>
      <c r="AC41" s="46" t="str">
        <f t="shared" si="4"/>
        <v/>
      </c>
      <c r="AD41" s="117" t="str">
        <f t="shared" si="5"/>
        <v/>
      </c>
      <c r="AE41" s="117" t="str">
        <f t="shared" si="6"/>
        <v/>
      </c>
      <c r="AF41" s="117" t="str">
        <f t="shared" si="7"/>
        <v/>
      </c>
      <c r="AG41" s="117" t="str">
        <f t="shared" si="8"/>
        <v/>
      </c>
      <c r="AH41" s="117" t="str">
        <f t="shared" si="9"/>
        <v/>
      </c>
      <c r="AI41" s="117" t="str">
        <f t="shared" si="10"/>
        <v/>
      </c>
      <c r="AJ41" s="117"/>
      <c r="AK41" s="118"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6" t="str">
        <f>IFERROR(VLOOKUP($B42,手順2!$A$12:$P$107,J$1,FALSE),"")&amp;IFERROR(VLOOKUP($B42,手順3!$A$12:$Q$107,J$1,FALSE),"")</f>
        <v/>
      </c>
      <c r="K42" s="127" t="str">
        <f>IF(J42="","",IF(IFERROR(VLOOKUP($B42,手順2!$A$12:$P$107,K$1,FALSE),"")&amp;IFERROR(VLOOKUP($B42,手順3!$A$12:$Q$107,K$1,FALSE),"")="",0,IFERROR(VLOOKUP($B42,手順2!$A$12:$P$107,K$1,FALSE),"")&amp;IFERROR(VLOOKUP($B42,手順3!$A$12:$Q$107,K$1,FALSE),"")))</f>
        <v/>
      </c>
      <c r="L42" s="127" t="str">
        <f>IF(J42="","",IF(IFERROR(VLOOKUP($B42,手順2!$A$12:$P$107,L$1,FALSE),"")&amp;IFERROR(VLOOKUP($B42,手順3!$A$12:$Q$107,L$1,FALSE),"")="",0,IFERROR(VLOOKUP($B42,手順2!$A$12:$P$107,L$1,FALSE),"")&amp;IFERROR(VLOOKUP($B42,手順3!$A$12:$Q$107,L$1,FALSE),"")))</f>
        <v/>
      </c>
      <c r="M42" s="127"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32"/>
      <c r="P42" s="132"/>
      <c r="Q42" s="132"/>
      <c r="R42"/>
      <c r="W42" s="45" t="str">
        <f>IF($AA42="","",COUNTIF($AK$18:$AK42,W$17))</f>
        <v/>
      </c>
      <c r="X42" s="45" t="str">
        <f>IF($AA42="","",COUNTIF($AK$18:$AK42,X$17))</f>
        <v/>
      </c>
      <c r="Y42" s="45" t="str">
        <f>IF($AA42="","",COUNTIF($AK$18:$AK42,Y$17))</f>
        <v/>
      </c>
      <c r="Z42" s="45" t="str">
        <f>IF($AA42="","",COUNTIF($AK$18:$AK42,Z$17))</f>
        <v/>
      </c>
      <c r="AA42" s="116" t="str">
        <f t="shared" si="2"/>
        <v/>
      </c>
      <c r="AB42" s="117" t="str">
        <f t="shared" si="3"/>
        <v/>
      </c>
      <c r="AC42" s="46" t="str">
        <f t="shared" si="4"/>
        <v/>
      </c>
      <c r="AD42" s="117" t="str">
        <f t="shared" si="5"/>
        <v/>
      </c>
      <c r="AE42" s="117" t="str">
        <f t="shared" si="6"/>
        <v/>
      </c>
      <c r="AF42" s="117" t="str">
        <f t="shared" si="7"/>
        <v/>
      </c>
      <c r="AG42" s="117" t="str">
        <f t="shared" si="8"/>
        <v/>
      </c>
      <c r="AH42" s="117" t="str">
        <f t="shared" si="9"/>
        <v/>
      </c>
      <c r="AI42" s="117" t="str">
        <f t="shared" si="10"/>
        <v/>
      </c>
      <c r="AJ42" s="117"/>
      <c r="AK42" s="118"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6" t="str">
        <f>IFERROR(VLOOKUP($B43,手順2!$A$12:$P$107,J$1,FALSE),"")&amp;IFERROR(VLOOKUP($B43,手順3!$A$12:$Q$107,J$1,FALSE),"")</f>
        <v/>
      </c>
      <c r="K43" s="127" t="str">
        <f>IF(J43="","",IF(IFERROR(VLOOKUP($B43,手順2!$A$12:$P$107,K$1,FALSE),"")&amp;IFERROR(VLOOKUP($B43,手順3!$A$12:$Q$107,K$1,FALSE),"")="",0,IFERROR(VLOOKUP($B43,手順2!$A$12:$P$107,K$1,FALSE),"")&amp;IFERROR(VLOOKUP($B43,手順3!$A$12:$Q$107,K$1,FALSE),"")))</f>
        <v/>
      </c>
      <c r="L43" s="127" t="str">
        <f>IF(J43="","",IF(IFERROR(VLOOKUP($B43,手順2!$A$12:$P$107,L$1,FALSE),"")&amp;IFERROR(VLOOKUP($B43,手順3!$A$12:$Q$107,L$1,FALSE),"")="",0,IFERROR(VLOOKUP($B43,手順2!$A$12:$P$107,L$1,FALSE),"")&amp;IFERROR(VLOOKUP($B43,手順3!$A$12:$Q$107,L$1,FALSE),"")))</f>
        <v/>
      </c>
      <c r="M43" s="127"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32"/>
      <c r="P43" s="132"/>
      <c r="Q43" s="132"/>
      <c r="R43"/>
      <c r="W43" s="45" t="str">
        <f>IF($AA43="","",COUNTIF($AK$18:$AK43,W$17))</f>
        <v/>
      </c>
      <c r="X43" s="45" t="str">
        <f>IF($AA43="","",COUNTIF($AK$18:$AK43,X$17))</f>
        <v/>
      </c>
      <c r="Y43" s="45" t="str">
        <f>IF($AA43="","",COUNTIF($AK$18:$AK43,Y$17))</f>
        <v/>
      </c>
      <c r="Z43" s="45" t="str">
        <f>IF($AA43="","",COUNTIF($AK$18:$AK43,Z$17))</f>
        <v/>
      </c>
      <c r="AA43" s="116" t="str">
        <f t="shared" si="2"/>
        <v/>
      </c>
      <c r="AB43" s="117" t="str">
        <f t="shared" si="3"/>
        <v/>
      </c>
      <c r="AC43" s="46" t="str">
        <f t="shared" si="4"/>
        <v/>
      </c>
      <c r="AD43" s="117" t="str">
        <f t="shared" si="5"/>
        <v/>
      </c>
      <c r="AE43" s="117" t="str">
        <f t="shared" si="6"/>
        <v/>
      </c>
      <c r="AF43" s="117" t="str">
        <f t="shared" si="7"/>
        <v/>
      </c>
      <c r="AG43" s="117" t="str">
        <f t="shared" si="8"/>
        <v/>
      </c>
      <c r="AH43" s="117" t="str">
        <f t="shared" si="9"/>
        <v/>
      </c>
      <c r="AI43" s="117" t="str">
        <f t="shared" si="10"/>
        <v/>
      </c>
      <c r="AJ43" s="117"/>
      <c r="AK43" s="118"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6" t="str">
        <f>IFERROR(VLOOKUP($B44,手順2!$A$12:$P$107,J$1,FALSE),"")&amp;IFERROR(VLOOKUP($B44,手順3!$A$12:$Q$107,J$1,FALSE),"")</f>
        <v/>
      </c>
      <c r="K44" s="127" t="str">
        <f>IF(J44="","",IF(IFERROR(VLOOKUP($B44,手順2!$A$12:$P$107,K$1,FALSE),"")&amp;IFERROR(VLOOKUP($B44,手順3!$A$12:$Q$107,K$1,FALSE),"")="",0,IFERROR(VLOOKUP($B44,手順2!$A$12:$P$107,K$1,FALSE),"")&amp;IFERROR(VLOOKUP($B44,手順3!$A$12:$Q$107,K$1,FALSE),"")))</f>
        <v/>
      </c>
      <c r="L44" s="127" t="str">
        <f>IF(J44="","",IF(IFERROR(VLOOKUP($B44,手順2!$A$12:$P$107,L$1,FALSE),"")&amp;IFERROR(VLOOKUP($B44,手順3!$A$12:$Q$107,L$1,FALSE),"")="",0,IFERROR(VLOOKUP($B44,手順2!$A$12:$P$107,L$1,FALSE),"")&amp;IFERROR(VLOOKUP($B44,手順3!$A$12:$Q$107,L$1,FALSE),"")))</f>
        <v/>
      </c>
      <c r="M44" s="127"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32"/>
      <c r="P44" s="132"/>
      <c r="Q44" s="132"/>
      <c r="R44"/>
      <c r="W44" s="45" t="str">
        <f>IF($AA44="","",COUNTIF($AK$18:$AK44,W$17))</f>
        <v/>
      </c>
      <c r="X44" s="45" t="str">
        <f>IF($AA44="","",COUNTIF($AK$18:$AK44,X$17))</f>
        <v/>
      </c>
      <c r="Y44" s="45" t="str">
        <f>IF($AA44="","",COUNTIF($AK$18:$AK44,Y$17))</f>
        <v/>
      </c>
      <c r="Z44" s="45" t="str">
        <f>IF($AA44="","",COUNTIF($AK$18:$AK44,Z$17))</f>
        <v/>
      </c>
      <c r="AA44" s="116" t="str">
        <f t="shared" si="2"/>
        <v/>
      </c>
      <c r="AB44" s="117" t="str">
        <f t="shared" si="3"/>
        <v/>
      </c>
      <c r="AC44" s="46" t="str">
        <f t="shared" si="4"/>
        <v/>
      </c>
      <c r="AD44" s="117" t="str">
        <f t="shared" si="5"/>
        <v/>
      </c>
      <c r="AE44" s="117" t="str">
        <f t="shared" si="6"/>
        <v/>
      </c>
      <c r="AF44" s="117" t="str">
        <f t="shared" si="7"/>
        <v/>
      </c>
      <c r="AG44" s="117" t="str">
        <f t="shared" si="8"/>
        <v/>
      </c>
      <c r="AH44" s="117" t="str">
        <f t="shared" si="9"/>
        <v/>
      </c>
      <c r="AI44" s="117" t="str">
        <f t="shared" si="10"/>
        <v/>
      </c>
      <c r="AJ44" s="117"/>
      <c r="AK44" s="118"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6" t="str">
        <f>IFERROR(VLOOKUP($B45,手順2!$A$12:$P$107,J$1,FALSE),"")&amp;IFERROR(VLOOKUP($B45,手順3!$A$12:$Q$107,J$1,FALSE),"")</f>
        <v/>
      </c>
      <c r="K45" s="127" t="str">
        <f>IF(J45="","",IF(IFERROR(VLOOKUP($B45,手順2!$A$12:$P$107,K$1,FALSE),"")&amp;IFERROR(VLOOKUP($B45,手順3!$A$12:$Q$107,K$1,FALSE),"")="",0,IFERROR(VLOOKUP($B45,手順2!$A$12:$P$107,K$1,FALSE),"")&amp;IFERROR(VLOOKUP($B45,手順3!$A$12:$Q$107,K$1,FALSE),"")))</f>
        <v/>
      </c>
      <c r="L45" s="127" t="str">
        <f>IF(J45="","",IF(IFERROR(VLOOKUP($B45,手順2!$A$12:$P$107,L$1,FALSE),"")&amp;IFERROR(VLOOKUP($B45,手順3!$A$12:$Q$107,L$1,FALSE),"")="",0,IFERROR(VLOOKUP($B45,手順2!$A$12:$P$107,L$1,FALSE),"")&amp;IFERROR(VLOOKUP($B45,手順3!$A$12:$Q$107,L$1,FALSE),"")))</f>
        <v/>
      </c>
      <c r="M45" s="127"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32"/>
      <c r="P45" s="132"/>
      <c r="Q45" s="132"/>
      <c r="R45"/>
      <c r="W45" s="45" t="str">
        <f>IF($AA45="","",COUNTIF($AK$18:$AK45,W$17))</f>
        <v/>
      </c>
      <c r="X45" s="45" t="str">
        <f>IF($AA45="","",COUNTIF($AK$18:$AK45,X$17))</f>
        <v/>
      </c>
      <c r="Y45" s="45" t="str">
        <f>IF($AA45="","",COUNTIF($AK$18:$AK45,Y$17))</f>
        <v/>
      </c>
      <c r="Z45" s="45" t="str">
        <f>IF($AA45="","",COUNTIF($AK$18:$AK45,Z$17))</f>
        <v/>
      </c>
      <c r="AA45" s="116" t="str">
        <f t="shared" si="2"/>
        <v/>
      </c>
      <c r="AB45" s="117" t="str">
        <f t="shared" si="3"/>
        <v/>
      </c>
      <c r="AC45" s="46" t="str">
        <f t="shared" si="4"/>
        <v/>
      </c>
      <c r="AD45" s="117" t="str">
        <f t="shared" si="5"/>
        <v/>
      </c>
      <c r="AE45" s="117" t="str">
        <f t="shared" si="6"/>
        <v/>
      </c>
      <c r="AF45" s="117" t="str">
        <f t="shared" si="7"/>
        <v/>
      </c>
      <c r="AG45" s="117" t="str">
        <f t="shared" si="8"/>
        <v/>
      </c>
      <c r="AH45" s="117" t="str">
        <f t="shared" si="9"/>
        <v/>
      </c>
      <c r="AI45" s="117" t="str">
        <f t="shared" si="10"/>
        <v/>
      </c>
      <c r="AJ45" s="117"/>
      <c r="AK45" s="118"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6" t="str">
        <f>IFERROR(VLOOKUP($B46,手順2!$A$12:$P$107,J$1,FALSE),"")&amp;IFERROR(VLOOKUP($B46,手順3!$A$12:$Q$107,J$1,FALSE),"")</f>
        <v/>
      </c>
      <c r="K46" s="127" t="str">
        <f>IF(J46="","",IF(IFERROR(VLOOKUP($B46,手順2!$A$12:$P$107,K$1,FALSE),"")&amp;IFERROR(VLOOKUP($B46,手順3!$A$12:$Q$107,K$1,FALSE),"")="",0,IFERROR(VLOOKUP($B46,手順2!$A$12:$P$107,K$1,FALSE),"")&amp;IFERROR(VLOOKUP($B46,手順3!$A$12:$Q$107,K$1,FALSE),"")))</f>
        <v/>
      </c>
      <c r="L46" s="127" t="str">
        <f>IF(J46="","",IF(IFERROR(VLOOKUP($B46,手順2!$A$12:$P$107,L$1,FALSE),"")&amp;IFERROR(VLOOKUP($B46,手順3!$A$12:$Q$107,L$1,FALSE),"")="",0,IFERROR(VLOOKUP($B46,手順2!$A$12:$P$107,L$1,FALSE),"")&amp;IFERROR(VLOOKUP($B46,手順3!$A$12:$Q$107,L$1,FALSE),"")))</f>
        <v/>
      </c>
      <c r="M46" s="127"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32"/>
      <c r="P46" s="132"/>
      <c r="Q46" s="132"/>
      <c r="R46"/>
      <c r="W46" s="45" t="str">
        <f>IF($AA46="","",COUNTIF($AK$18:$AK46,W$17))</f>
        <v/>
      </c>
      <c r="X46" s="45" t="str">
        <f>IF($AA46="","",COUNTIF($AK$18:$AK46,X$17))</f>
        <v/>
      </c>
      <c r="Y46" s="45" t="str">
        <f>IF($AA46="","",COUNTIF($AK$18:$AK46,Y$17))</f>
        <v/>
      </c>
      <c r="Z46" s="45" t="str">
        <f>IF($AA46="","",COUNTIF($AK$18:$AK46,Z$17))</f>
        <v/>
      </c>
      <c r="AA46" s="116" t="str">
        <f t="shared" si="2"/>
        <v/>
      </c>
      <c r="AB46" s="117" t="str">
        <f t="shared" si="3"/>
        <v/>
      </c>
      <c r="AC46" s="46" t="str">
        <f t="shared" si="4"/>
        <v/>
      </c>
      <c r="AD46" s="117" t="str">
        <f t="shared" si="5"/>
        <v/>
      </c>
      <c r="AE46" s="117" t="str">
        <f t="shared" si="6"/>
        <v/>
      </c>
      <c r="AF46" s="117" t="str">
        <f t="shared" si="7"/>
        <v/>
      </c>
      <c r="AG46" s="117" t="str">
        <f t="shared" si="8"/>
        <v/>
      </c>
      <c r="AH46" s="117" t="str">
        <f t="shared" si="9"/>
        <v/>
      </c>
      <c r="AI46" s="117" t="str">
        <f t="shared" si="10"/>
        <v/>
      </c>
      <c r="AJ46" s="117"/>
      <c r="AK46" s="118"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6" t="str">
        <f>IFERROR(VLOOKUP($B47,手順2!$A$12:$P$107,J$1,FALSE),"")&amp;IFERROR(VLOOKUP($B47,手順3!$A$12:$Q$107,J$1,FALSE),"")</f>
        <v/>
      </c>
      <c r="K47" s="127" t="str">
        <f>IF(J47="","",IF(IFERROR(VLOOKUP($B47,手順2!$A$12:$P$107,K$1,FALSE),"")&amp;IFERROR(VLOOKUP($B47,手順3!$A$12:$Q$107,K$1,FALSE),"")="",0,IFERROR(VLOOKUP($B47,手順2!$A$12:$P$107,K$1,FALSE),"")&amp;IFERROR(VLOOKUP($B47,手順3!$A$12:$Q$107,K$1,FALSE),"")))</f>
        <v/>
      </c>
      <c r="L47" s="127" t="str">
        <f>IF(J47="","",IF(IFERROR(VLOOKUP($B47,手順2!$A$12:$P$107,L$1,FALSE),"")&amp;IFERROR(VLOOKUP($B47,手順3!$A$12:$Q$107,L$1,FALSE),"")="",0,IFERROR(VLOOKUP($B47,手順2!$A$12:$P$107,L$1,FALSE),"")&amp;IFERROR(VLOOKUP($B47,手順3!$A$12:$Q$107,L$1,FALSE),"")))</f>
        <v/>
      </c>
      <c r="M47" s="127"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32"/>
      <c r="P47" s="132"/>
      <c r="Q47" s="132"/>
      <c r="R47"/>
      <c r="W47" s="45" t="str">
        <f>IF($AA47="","",COUNTIF($AK$18:$AK47,W$17))</f>
        <v/>
      </c>
      <c r="X47" s="45" t="str">
        <f>IF($AA47="","",COUNTIF($AK$18:$AK47,X$17))</f>
        <v/>
      </c>
      <c r="Y47" s="45" t="str">
        <f>IF($AA47="","",COUNTIF($AK$18:$AK47,Y$17))</f>
        <v/>
      </c>
      <c r="Z47" s="45" t="str">
        <f>IF($AA47="","",COUNTIF($AK$18:$AK47,Z$17))</f>
        <v/>
      </c>
      <c r="AA47" s="116" t="str">
        <f t="shared" si="2"/>
        <v/>
      </c>
      <c r="AB47" s="117" t="str">
        <f t="shared" si="3"/>
        <v/>
      </c>
      <c r="AC47" s="46" t="str">
        <f t="shared" si="4"/>
        <v/>
      </c>
      <c r="AD47" s="117" t="str">
        <f t="shared" si="5"/>
        <v/>
      </c>
      <c r="AE47" s="117" t="str">
        <f t="shared" si="6"/>
        <v/>
      </c>
      <c r="AF47" s="117" t="str">
        <f t="shared" si="7"/>
        <v/>
      </c>
      <c r="AG47" s="117" t="str">
        <f t="shared" si="8"/>
        <v/>
      </c>
      <c r="AH47" s="117" t="str">
        <f t="shared" si="9"/>
        <v/>
      </c>
      <c r="AI47" s="117" t="str">
        <f t="shared" si="10"/>
        <v/>
      </c>
      <c r="AJ47" s="117"/>
      <c r="AK47" s="118"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6" t="str">
        <f>IFERROR(VLOOKUP($B48,手順2!$A$12:$P$107,J$1,FALSE),"")&amp;IFERROR(VLOOKUP($B48,手順3!$A$12:$Q$107,J$1,FALSE),"")</f>
        <v/>
      </c>
      <c r="K48" s="127" t="str">
        <f>IF(J48="","",IF(IFERROR(VLOOKUP($B48,手順2!$A$12:$P$107,K$1,FALSE),"")&amp;IFERROR(VLOOKUP($B48,手順3!$A$12:$Q$107,K$1,FALSE),"")="",0,IFERROR(VLOOKUP($B48,手順2!$A$12:$P$107,K$1,FALSE),"")&amp;IFERROR(VLOOKUP($B48,手順3!$A$12:$Q$107,K$1,FALSE),"")))</f>
        <v/>
      </c>
      <c r="L48" s="127" t="str">
        <f>IF(J48="","",IF(IFERROR(VLOOKUP($B48,手順2!$A$12:$P$107,L$1,FALSE),"")&amp;IFERROR(VLOOKUP($B48,手順3!$A$12:$Q$107,L$1,FALSE),"")="",0,IFERROR(VLOOKUP($B48,手順2!$A$12:$P$107,L$1,FALSE),"")&amp;IFERROR(VLOOKUP($B48,手順3!$A$12:$Q$107,L$1,FALSE),"")))</f>
        <v/>
      </c>
      <c r="M48" s="127"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32"/>
      <c r="P48" s="132"/>
      <c r="Q48" s="132"/>
      <c r="R48"/>
      <c r="W48" s="45" t="str">
        <f>IF($AA48="","",COUNTIF($AK$18:$AK48,W$17))</f>
        <v/>
      </c>
      <c r="X48" s="45" t="str">
        <f>IF($AA48="","",COUNTIF($AK$18:$AK48,X$17))</f>
        <v/>
      </c>
      <c r="Y48" s="45" t="str">
        <f>IF($AA48="","",COUNTIF($AK$18:$AK48,Y$17))</f>
        <v/>
      </c>
      <c r="Z48" s="45" t="str">
        <f>IF($AA48="","",COUNTIF($AK$18:$AK48,Z$17))</f>
        <v/>
      </c>
      <c r="AA48" s="116" t="str">
        <f t="shared" si="2"/>
        <v/>
      </c>
      <c r="AB48" s="117" t="str">
        <f t="shared" si="3"/>
        <v/>
      </c>
      <c r="AC48" s="46" t="str">
        <f t="shared" si="4"/>
        <v/>
      </c>
      <c r="AD48" s="117" t="str">
        <f t="shared" si="5"/>
        <v/>
      </c>
      <c r="AE48" s="117" t="str">
        <f t="shared" si="6"/>
        <v/>
      </c>
      <c r="AF48" s="117" t="str">
        <f t="shared" si="7"/>
        <v/>
      </c>
      <c r="AG48" s="117" t="str">
        <f t="shared" si="8"/>
        <v/>
      </c>
      <c r="AH48" s="117" t="str">
        <f t="shared" si="9"/>
        <v/>
      </c>
      <c r="AI48" s="117" t="str">
        <f t="shared" si="10"/>
        <v/>
      </c>
      <c r="AJ48" s="117"/>
      <c r="AK48" s="118"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6" t="str">
        <f>IFERROR(VLOOKUP($B49,手順2!$A$12:$P$107,J$1,FALSE),"")&amp;IFERROR(VLOOKUP($B49,手順3!$A$12:$Q$107,J$1,FALSE),"")</f>
        <v/>
      </c>
      <c r="K49" s="127" t="str">
        <f>IF(J49="","",IF(IFERROR(VLOOKUP($B49,手順2!$A$12:$P$107,K$1,FALSE),"")&amp;IFERROR(VLOOKUP($B49,手順3!$A$12:$Q$107,K$1,FALSE),"")="",0,IFERROR(VLOOKUP($B49,手順2!$A$12:$P$107,K$1,FALSE),"")&amp;IFERROR(VLOOKUP($B49,手順3!$A$12:$Q$107,K$1,FALSE),"")))</f>
        <v/>
      </c>
      <c r="L49" s="127" t="str">
        <f>IF(J49="","",IF(IFERROR(VLOOKUP($B49,手順2!$A$12:$P$107,L$1,FALSE),"")&amp;IFERROR(VLOOKUP($B49,手順3!$A$12:$Q$107,L$1,FALSE),"")="",0,IFERROR(VLOOKUP($B49,手順2!$A$12:$P$107,L$1,FALSE),"")&amp;IFERROR(VLOOKUP($B49,手順3!$A$12:$Q$107,L$1,FALSE),"")))</f>
        <v/>
      </c>
      <c r="M49" s="127"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32"/>
      <c r="P49" s="132"/>
      <c r="Q49" s="132"/>
      <c r="R49"/>
      <c r="W49" s="45" t="str">
        <f>IF($AA49="","",COUNTIF($AK$18:$AK49,W$17))</f>
        <v/>
      </c>
      <c r="X49" s="45" t="str">
        <f>IF($AA49="","",COUNTIF($AK$18:$AK49,X$17))</f>
        <v/>
      </c>
      <c r="Y49" s="45" t="str">
        <f>IF($AA49="","",COUNTIF($AK$18:$AK49,Y$17))</f>
        <v/>
      </c>
      <c r="Z49" s="45" t="str">
        <f>IF($AA49="","",COUNTIF($AK$18:$AK49,Z$17))</f>
        <v/>
      </c>
      <c r="AA49" s="116" t="str">
        <f t="shared" si="2"/>
        <v/>
      </c>
      <c r="AB49" s="117" t="str">
        <f t="shared" si="3"/>
        <v/>
      </c>
      <c r="AC49" s="46" t="str">
        <f t="shared" si="4"/>
        <v/>
      </c>
      <c r="AD49" s="117" t="str">
        <f t="shared" si="5"/>
        <v/>
      </c>
      <c r="AE49" s="117" t="str">
        <f t="shared" si="6"/>
        <v/>
      </c>
      <c r="AF49" s="117" t="str">
        <f t="shared" si="7"/>
        <v/>
      </c>
      <c r="AG49" s="117" t="str">
        <f t="shared" si="8"/>
        <v/>
      </c>
      <c r="AH49" s="117" t="str">
        <f t="shared" si="9"/>
        <v/>
      </c>
      <c r="AI49" s="117" t="str">
        <f t="shared" si="10"/>
        <v/>
      </c>
      <c r="AJ49" s="117"/>
      <c r="AK49" s="118"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6" t="str">
        <f>IFERROR(VLOOKUP($B50,手順2!$A$12:$P$107,J$1,FALSE),"")&amp;IFERROR(VLOOKUP($B50,手順3!$A$12:$Q$107,J$1,FALSE),"")</f>
        <v/>
      </c>
      <c r="K50" s="127" t="str">
        <f>IF(J50="","",IF(IFERROR(VLOOKUP($B50,手順2!$A$12:$P$107,K$1,FALSE),"")&amp;IFERROR(VLOOKUP($B50,手順3!$A$12:$Q$107,K$1,FALSE),"")="",0,IFERROR(VLOOKUP($B50,手順2!$A$12:$P$107,K$1,FALSE),"")&amp;IFERROR(VLOOKUP($B50,手順3!$A$12:$Q$107,K$1,FALSE),"")))</f>
        <v/>
      </c>
      <c r="L50" s="127" t="str">
        <f>IF(J50="","",IF(IFERROR(VLOOKUP($B50,手順2!$A$12:$P$107,L$1,FALSE),"")&amp;IFERROR(VLOOKUP($B50,手順3!$A$12:$Q$107,L$1,FALSE),"")="",0,IFERROR(VLOOKUP($B50,手順2!$A$12:$P$107,L$1,FALSE),"")&amp;IFERROR(VLOOKUP($B50,手順3!$A$12:$Q$107,L$1,FALSE),"")))</f>
        <v/>
      </c>
      <c r="M50" s="127"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32"/>
      <c r="P50" s="132"/>
      <c r="Q50" s="132"/>
      <c r="R50"/>
      <c r="W50" s="45" t="str">
        <f>IF($AA50="","",COUNTIF($AK$18:$AK50,W$17))</f>
        <v/>
      </c>
      <c r="X50" s="45" t="str">
        <f>IF($AA50="","",COUNTIF($AK$18:$AK50,X$17))</f>
        <v/>
      </c>
      <c r="Y50" s="45" t="str">
        <f>IF($AA50="","",COUNTIF($AK$18:$AK50,Y$17))</f>
        <v/>
      </c>
      <c r="Z50" s="45" t="str">
        <f>IF($AA50="","",COUNTIF($AK$18:$AK50,Z$17))</f>
        <v/>
      </c>
      <c r="AA50" s="116" t="str">
        <f t="shared" si="2"/>
        <v/>
      </c>
      <c r="AB50" s="117" t="str">
        <f t="shared" si="3"/>
        <v/>
      </c>
      <c r="AC50" s="46" t="str">
        <f t="shared" si="4"/>
        <v/>
      </c>
      <c r="AD50" s="117" t="str">
        <f t="shared" si="5"/>
        <v/>
      </c>
      <c r="AE50" s="117" t="str">
        <f t="shared" si="6"/>
        <v/>
      </c>
      <c r="AF50" s="117" t="str">
        <f t="shared" si="7"/>
        <v/>
      </c>
      <c r="AG50" s="117" t="str">
        <f t="shared" si="8"/>
        <v/>
      </c>
      <c r="AH50" s="117" t="str">
        <f t="shared" si="9"/>
        <v/>
      </c>
      <c r="AI50" s="117" t="str">
        <f t="shared" si="10"/>
        <v/>
      </c>
      <c r="AJ50" s="117"/>
      <c r="AK50" s="118"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6" t="str">
        <f>IFERROR(VLOOKUP($B51,手順2!$A$12:$P$107,J$1,FALSE),"")&amp;IFERROR(VLOOKUP($B51,手順3!$A$12:$Q$107,J$1,FALSE),"")</f>
        <v/>
      </c>
      <c r="K51" s="127" t="str">
        <f>IF(J51="","",IF(IFERROR(VLOOKUP($B51,手順2!$A$12:$P$107,K$1,FALSE),"")&amp;IFERROR(VLOOKUP($B51,手順3!$A$12:$Q$107,K$1,FALSE),"")="",0,IFERROR(VLOOKUP($B51,手順2!$A$12:$P$107,K$1,FALSE),"")&amp;IFERROR(VLOOKUP($B51,手順3!$A$12:$Q$107,K$1,FALSE),"")))</f>
        <v/>
      </c>
      <c r="L51" s="127" t="str">
        <f>IF(J51="","",IF(IFERROR(VLOOKUP($B51,手順2!$A$12:$P$107,L$1,FALSE),"")&amp;IFERROR(VLOOKUP($B51,手順3!$A$12:$Q$107,L$1,FALSE),"")="",0,IFERROR(VLOOKUP($B51,手順2!$A$12:$P$107,L$1,FALSE),"")&amp;IFERROR(VLOOKUP($B51,手順3!$A$12:$Q$107,L$1,FALSE),"")))</f>
        <v/>
      </c>
      <c r="M51" s="127"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32"/>
      <c r="P51" s="132"/>
      <c r="Q51" s="132"/>
      <c r="R51"/>
      <c r="W51" s="45" t="str">
        <f>IF($AA51="","",COUNTIF($AK$18:$AK51,W$17))</f>
        <v/>
      </c>
      <c r="X51" s="45" t="str">
        <f>IF($AA51="","",COUNTIF($AK$18:$AK51,X$17))</f>
        <v/>
      </c>
      <c r="Y51" s="45" t="str">
        <f>IF($AA51="","",COUNTIF($AK$18:$AK51,Y$17))</f>
        <v/>
      </c>
      <c r="Z51" s="45" t="str">
        <f>IF($AA51="","",COUNTIF($AK$18:$AK51,Z$17))</f>
        <v/>
      </c>
      <c r="AA51" s="116" t="str">
        <f t="shared" si="2"/>
        <v/>
      </c>
      <c r="AB51" s="117" t="str">
        <f t="shared" si="3"/>
        <v/>
      </c>
      <c r="AC51" s="46" t="str">
        <f t="shared" si="4"/>
        <v/>
      </c>
      <c r="AD51" s="117" t="str">
        <f t="shared" si="5"/>
        <v/>
      </c>
      <c r="AE51" s="117" t="str">
        <f t="shared" si="6"/>
        <v/>
      </c>
      <c r="AF51" s="117" t="str">
        <f t="shared" si="7"/>
        <v/>
      </c>
      <c r="AG51" s="117" t="str">
        <f t="shared" si="8"/>
        <v/>
      </c>
      <c r="AH51" s="117" t="str">
        <f t="shared" si="9"/>
        <v/>
      </c>
      <c r="AI51" s="117" t="str">
        <f t="shared" si="10"/>
        <v/>
      </c>
      <c r="AJ51" s="117"/>
      <c r="AK51" s="118"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6" t="str">
        <f>IFERROR(VLOOKUP($B52,手順2!$A$12:$P$107,J$1,FALSE),"")&amp;IFERROR(VLOOKUP($B52,手順3!$A$12:$Q$107,J$1,FALSE),"")</f>
        <v/>
      </c>
      <c r="K52" s="127" t="str">
        <f>IF(J52="","",IF(IFERROR(VLOOKUP($B52,手順2!$A$12:$P$107,K$1,FALSE),"")&amp;IFERROR(VLOOKUP($B52,手順3!$A$12:$Q$107,K$1,FALSE),"")="",0,IFERROR(VLOOKUP($B52,手順2!$A$12:$P$107,K$1,FALSE),"")&amp;IFERROR(VLOOKUP($B52,手順3!$A$12:$Q$107,K$1,FALSE),"")))</f>
        <v/>
      </c>
      <c r="L52" s="127" t="str">
        <f>IF(J52="","",IF(IFERROR(VLOOKUP($B52,手順2!$A$12:$P$107,L$1,FALSE),"")&amp;IFERROR(VLOOKUP($B52,手順3!$A$12:$Q$107,L$1,FALSE),"")="",0,IFERROR(VLOOKUP($B52,手順2!$A$12:$P$107,L$1,FALSE),"")&amp;IFERROR(VLOOKUP($B52,手順3!$A$12:$Q$107,L$1,FALSE),"")))</f>
        <v/>
      </c>
      <c r="M52" s="127"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32"/>
      <c r="P52" s="132"/>
      <c r="Q52" s="132"/>
      <c r="R52"/>
      <c r="W52" s="45" t="str">
        <f>IF($AA52="","",COUNTIF($AK$18:$AK52,W$17))</f>
        <v/>
      </c>
      <c r="X52" s="45" t="str">
        <f>IF($AA52="","",COUNTIF($AK$18:$AK52,X$17))</f>
        <v/>
      </c>
      <c r="Y52" s="45" t="str">
        <f>IF($AA52="","",COUNTIF($AK$18:$AK52,Y$17))</f>
        <v/>
      </c>
      <c r="Z52" s="45" t="str">
        <f>IF($AA52="","",COUNTIF($AK$18:$AK52,Z$17))</f>
        <v/>
      </c>
      <c r="AA52" s="116" t="str">
        <f t="shared" si="2"/>
        <v/>
      </c>
      <c r="AB52" s="117" t="str">
        <f t="shared" si="3"/>
        <v/>
      </c>
      <c r="AC52" s="46" t="str">
        <f t="shared" si="4"/>
        <v/>
      </c>
      <c r="AD52" s="117" t="str">
        <f t="shared" si="5"/>
        <v/>
      </c>
      <c r="AE52" s="117" t="str">
        <f t="shared" si="6"/>
        <v/>
      </c>
      <c r="AF52" s="117" t="str">
        <f t="shared" si="7"/>
        <v/>
      </c>
      <c r="AG52" s="117" t="str">
        <f t="shared" si="8"/>
        <v/>
      </c>
      <c r="AH52" s="117" t="str">
        <f t="shared" si="9"/>
        <v/>
      </c>
      <c r="AI52" s="117" t="str">
        <f t="shared" si="10"/>
        <v/>
      </c>
      <c r="AJ52" s="117"/>
      <c r="AK52" s="118"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6" t="str">
        <f>IFERROR(VLOOKUP($B53,手順2!$A$12:$P$107,J$1,FALSE),"")&amp;IFERROR(VLOOKUP($B53,手順3!$A$12:$Q$107,J$1,FALSE),"")</f>
        <v/>
      </c>
      <c r="K53" s="127" t="str">
        <f>IF(J53="","",IF(IFERROR(VLOOKUP($B53,手順2!$A$12:$P$107,K$1,FALSE),"")&amp;IFERROR(VLOOKUP($B53,手順3!$A$12:$Q$107,K$1,FALSE),"")="",0,IFERROR(VLOOKUP($B53,手順2!$A$12:$P$107,K$1,FALSE),"")&amp;IFERROR(VLOOKUP($B53,手順3!$A$12:$Q$107,K$1,FALSE),"")))</f>
        <v/>
      </c>
      <c r="L53" s="127" t="str">
        <f>IF(J53="","",IF(IFERROR(VLOOKUP($B53,手順2!$A$12:$P$107,L$1,FALSE),"")&amp;IFERROR(VLOOKUP($B53,手順3!$A$12:$Q$107,L$1,FALSE),"")="",0,IFERROR(VLOOKUP($B53,手順2!$A$12:$P$107,L$1,FALSE),"")&amp;IFERROR(VLOOKUP($B53,手順3!$A$12:$Q$107,L$1,FALSE),"")))</f>
        <v/>
      </c>
      <c r="M53" s="127"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32"/>
      <c r="P53" s="132"/>
      <c r="Q53" s="132"/>
      <c r="R53"/>
      <c r="W53" s="45" t="str">
        <f>IF($AA53="","",COUNTIF($AK$18:$AK53,W$17))</f>
        <v/>
      </c>
      <c r="X53" s="45" t="str">
        <f>IF($AA53="","",COUNTIF($AK$18:$AK53,X$17))</f>
        <v/>
      </c>
      <c r="Y53" s="45" t="str">
        <f>IF($AA53="","",COUNTIF($AK$18:$AK53,Y$17))</f>
        <v/>
      </c>
      <c r="Z53" s="45" t="str">
        <f>IF($AA53="","",COUNTIF($AK$18:$AK53,Z$17))</f>
        <v/>
      </c>
      <c r="AA53" s="116" t="str">
        <f t="shared" si="2"/>
        <v/>
      </c>
      <c r="AB53" s="117" t="str">
        <f t="shared" si="3"/>
        <v/>
      </c>
      <c r="AC53" s="46" t="str">
        <f t="shared" si="4"/>
        <v/>
      </c>
      <c r="AD53" s="117" t="str">
        <f t="shared" si="5"/>
        <v/>
      </c>
      <c r="AE53" s="117" t="str">
        <f t="shared" si="6"/>
        <v/>
      </c>
      <c r="AF53" s="117" t="str">
        <f t="shared" si="7"/>
        <v/>
      </c>
      <c r="AG53" s="117" t="str">
        <f t="shared" si="8"/>
        <v/>
      </c>
      <c r="AH53" s="117" t="str">
        <f t="shared" si="9"/>
        <v/>
      </c>
      <c r="AI53" s="117" t="str">
        <f t="shared" si="10"/>
        <v/>
      </c>
      <c r="AJ53" s="117"/>
      <c r="AK53" s="118"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6" t="str">
        <f>IFERROR(VLOOKUP($B54,手順2!$A$12:$P$107,J$1,FALSE),"")&amp;IFERROR(VLOOKUP($B54,手順3!$A$12:$Q$107,J$1,FALSE),"")</f>
        <v/>
      </c>
      <c r="K54" s="127" t="str">
        <f>IF(J54="","",IF(IFERROR(VLOOKUP($B54,手順2!$A$12:$P$107,K$1,FALSE),"")&amp;IFERROR(VLOOKUP($B54,手順3!$A$12:$Q$107,K$1,FALSE),"")="",0,IFERROR(VLOOKUP($B54,手順2!$A$12:$P$107,K$1,FALSE),"")&amp;IFERROR(VLOOKUP($B54,手順3!$A$12:$Q$107,K$1,FALSE),"")))</f>
        <v/>
      </c>
      <c r="L54" s="127" t="str">
        <f>IF(J54="","",IF(IFERROR(VLOOKUP($B54,手順2!$A$12:$P$107,L$1,FALSE),"")&amp;IFERROR(VLOOKUP($B54,手順3!$A$12:$Q$107,L$1,FALSE),"")="",0,IFERROR(VLOOKUP($B54,手順2!$A$12:$P$107,L$1,FALSE),"")&amp;IFERROR(VLOOKUP($B54,手順3!$A$12:$Q$107,L$1,FALSE),"")))</f>
        <v/>
      </c>
      <c r="M54" s="127"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32"/>
      <c r="P54" s="132"/>
      <c r="Q54" s="132"/>
      <c r="R54"/>
      <c r="W54" s="45" t="str">
        <f>IF($AA54="","",COUNTIF($AK$18:$AK54,W$17))</f>
        <v/>
      </c>
      <c r="X54" s="45" t="str">
        <f>IF($AA54="","",COUNTIF($AK$18:$AK54,X$17))</f>
        <v/>
      </c>
      <c r="Y54" s="45" t="str">
        <f>IF($AA54="","",COUNTIF($AK$18:$AK54,Y$17))</f>
        <v/>
      </c>
      <c r="Z54" s="45" t="str">
        <f>IF($AA54="","",COUNTIF($AK$18:$AK54,Z$17))</f>
        <v/>
      </c>
      <c r="AA54" s="116" t="str">
        <f t="shared" si="2"/>
        <v/>
      </c>
      <c r="AB54" s="117" t="str">
        <f t="shared" si="3"/>
        <v/>
      </c>
      <c r="AC54" s="46" t="str">
        <f t="shared" si="4"/>
        <v/>
      </c>
      <c r="AD54" s="117" t="str">
        <f t="shared" si="5"/>
        <v/>
      </c>
      <c r="AE54" s="117" t="str">
        <f t="shared" si="6"/>
        <v/>
      </c>
      <c r="AF54" s="117" t="str">
        <f t="shared" si="7"/>
        <v/>
      </c>
      <c r="AG54" s="117" t="str">
        <f t="shared" si="8"/>
        <v/>
      </c>
      <c r="AH54" s="117" t="str">
        <f t="shared" si="9"/>
        <v/>
      </c>
      <c r="AI54" s="117" t="str">
        <f t="shared" si="10"/>
        <v/>
      </c>
      <c r="AJ54" s="117"/>
      <c r="AK54" s="118"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6" t="str">
        <f>IFERROR(VLOOKUP($B55,手順2!$A$12:$P$107,J$1,FALSE),"")&amp;IFERROR(VLOOKUP($B55,手順3!$A$12:$Q$107,J$1,FALSE),"")</f>
        <v/>
      </c>
      <c r="K55" s="127" t="str">
        <f>IF(J55="","",IF(IFERROR(VLOOKUP($B55,手順2!$A$12:$P$107,K$1,FALSE),"")&amp;IFERROR(VLOOKUP($B55,手順3!$A$12:$Q$107,K$1,FALSE),"")="",0,IFERROR(VLOOKUP($B55,手順2!$A$12:$P$107,K$1,FALSE),"")&amp;IFERROR(VLOOKUP($B55,手順3!$A$12:$Q$107,K$1,FALSE),"")))</f>
        <v/>
      </c>
      <c r="L55" s="127" t="str">
        <f>IF(J55="","",IF(IFERROR(VLOOKUP($B55,手順2!$A$12:$P$107,L$1,FALSE),"")&amp;IFERROR(VLOOKUP($B55,手順3!$A$12:$Q$107,L$1,FALSE),"")="",0,IFERROR(VLOOKUP($B55,手順2!$A$12:$P$107,L$1,FALSE),"")&amp;IFERROR(VLOOKUP($B55,手順3!$A$12:$Q$107,L$1,FALSE),"")))</f>
        <v/>
      </c>
      <c r="M55" s="127"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32"/>
      <c r="P55" s="132"/>
      <c r="Q55" s="132"/>
      <c r="R55"/>
      <c r="W55" s="45" t="str">
        <f>IF($AA55="","",COUNTIF($AK$18:$AK55,W$17))</f>
        <v/>
      </c>
      <c r="X55" s="45" t="str">
        <f>IF($AA55="","",COUNTIF($AK$18:$AK55,X$17))</f>
        <v/>
      </c>
      <c r="Y55" s="45" t="str">
        <f>IF($AA55="","",COUNTIF($AK$18:$AK55,Y$17))</f>
        <v/>
      </c>
      <c r="Z55" s="45" t="str">
        <f>IF($AA55="","",COUNTIF($AK$18:$AK55,Z$17))</f>
        <v/>
      </c>
      <c r="AA55" s="116" t="str">
        <f t="shared" si="2"/>
        <v/>
      </c>
      <c r="AB55" s="117" t="str">
        <f t="shared" si="3"/>
        <v/>
      </c>
      <c r="AC55" s="46" t="str">
        <f t="shared" si="4"/>
        <v/>
      </c>
      <c r="AD55" s="117" t="str">
        <f t="shared" si="5"/>
        <v/>
      </c>
      <c r="AE55" s="117" t="str">
        <f t="shared" si="6"/>
        <v/>
      </c>
      <c r="AF55" s="117" t="str">
        <f t="shared" si="7"/>
        <v/>
      </c>
      <c r="AG55" s="117" t="str">
        <f t="shared" si="8"/>
        <v/>
      </c>
      <c r="AH55" s="117" t="str">
        <f t="shared" si="9"/>
        <v/>
      </c>
      <c r="AI55" s="117" t="str">
        <f t="shared" si="10"/>
        <v/>
      </c>
      <c r="AJ55" s="117"/>
      <c r="AK55" s="118"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6" t="str">
        <f>IFERROR(VLOOKUP($B56,手順2!$A$12:$P$107,J$1,FALSE),"")&amp;IFERROR(VLOOKUP($B56,手順3!$A$12:$Q$107,J$1,FALSE),"")</f>
        <v/>
      </c>
      <c r="K56" s="127" t="str">
        <f>IF(J56="","",IF(IFERROR(VLOOKUP($B56,手順2!$A$12:$P$107,K$1,FALSE),"")&amp;IFERROR(VLOOKUP($B56,手順3!$A$12:$Q$107,K$1,FALSE),"")="",0,IFERROR(VLOOKUP($B56,手順2!$A$12:$P$107,K$1,FALSE),"")&amp;IFERROR(VLOOKUP($B56,手順3!$A$12:$Q$107,K$1,FALSE),"")))</f>
        <v/>
      </c>
      <c r="L56" s="127" t="str">
        <f>IF(J56="","",IF(IFERROR(VLOOKUP($B56,手順2!$A$12:$P$107,L$1,FALSE),"")&amp;IFERROR(VLOOKUP($B56,手順3!$A$12:$Q$107,L$1,FALSE),"")="",0,IFERROR(VLOOKUP($B56,手順2!$A$12:$P$107,L$1,FALSE),"")&amp;IFERROR(VLOOKUP($B56,手順3!$A$12:$Q$107,L$1,FALSE),"")))</f>
        <v/>
      </c>
      <c r="M56" s="127"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32"/>
      <c r="P56" s="132"/>
      <c r="Q56" s="132"/>
      <c r="R56"/>
      <c r="W56" s="45" t="str">
        <f>IF($AA56="","",COUNTIF($AK$18:$AK56,W$17))</f>
        <v/>
      </c>
      <c r="X56" s="45" t="str">
        <f>IF($AA56="","",COUNTIF($AK$18:$AK56,X$17))</f>
        <v/>
      </c>
      <c r="Y56" s="45" t="str">
        <f>IF($AA56="","",COUNTIF($AK$18:$AK56,Y$17))</f>
        <v/>
      </c>
      <c r="Z56" s="45" t="str">
        <f>IF($AA56="","",COUNTIF($AK$18:$AK56,Z$17))</f>
        <v/>
      </c>
      <c r="AA56" s="116" t="str">
        <f t="shared" si="2"/>
        <v/>
      </c>
      <c r="AB56" s="117" t="str">
        <f t="shared" si="3"/>
        <v/>
      </c>
      <c r="AC56" s="46" t="str">
        <f t="shared" si="4"/>
        <v/>
      </c>
      <c r="AD56" s="117" t="str">
        <f t="shared" si="5"/>
        <v/>
      </c>
      <c r="AE56" s="117" t="str">
        <f t="shared" si="6"/>
        <v/>
      </c>
      <c r="AF56" s="117" t="str">
        <f t="shared" si="7"/>
        <v/>
      </c>
      <c r="AG56" s="117" t="str">
        <f t="shared" si="8"/>
        <v/>
      </c>
      <c r="AH56" s="117" t="str">
        <f t="shared" si="9"/>
        <v/>
      </c>
      <c r="AI56" s="117" t="str">
        <f t="shared" si="10"/>
        <v/>
      </c>
      <c r="AJ56" s="117"/>
      <c r="AK56" s="118"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6" t="str">
        <f>IFERROR(VLOOKUP($B57,手順2!$A$12:$P$107,J$1,FALSE),"")&amp;IFERROR(VLOOKUP($B57,手順3!$A$12:$Q$107,J$1,FALSE),"")</f>
        <v/>
      </c>
      <c r="K57" s="127" t="str">
        <f>IF(J57="","",IF(IFERROR(VLOOKUP($B57,手順2!$A$12:$P$107,K$1,FALSE),"")&amp;IFERROR(VLOOKUP($B57,手順3!$A$12:$Q$107,K$1,FALSE),"")="",0,IFERROR(VLOOKUP($B57,手順2!$A$12:$P$107,K$1,FALSE),"")&amp;IFERROR(VLOOKUP($B57,手順3!$A$12:$Q$107,K$1,FALSE),"")))</f>
        <v/>
      </c>
      <c r="L57" s="127" t="str">
        <f>IF(J57="","",IF(IFERROR(VLOOKUP($B57,手順2!$A$12:$P$107,L$1,FALSE),"")&amp;IFERROR(VLOOKUP($B57,手順3!$A$12:$Q$107,L$1,FALSE),"")="",0,IFERROR(VLOOKUP($B57,手順2!$A$12:$P$107,L$1,FALSE),"")&amp;IFERROR(VLOOKUP($B57,手順3!$A$12:$Q$107,L$1,FALSE),"")))</f>
        <v/>
      </c>
      <c r="M57" s="127"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32"/>
      <c r="P57" s="132"/>
      <c r="Q57" s="132"/>
      <c r="R57"/>
      <c r="W57" s="45" t="str">
        <f>IF($AA57="","",COUNTIF($AK$18:$AK57,W$17))</f>
        <v/>
      </c>
      <c r="X57" s="45" t="str">
        <f>IF($AA57="","",COUNTIF($AK$18:$AK57,X$17))</f>
        <v/>
      </c>
      <c r="Y57" s="45" t="str">
        <f>IF($AA57="","",COUNTIF($AK$18:$AK57,Y$17))</f>
        <v/>
      </c>
      <c r="Z57" s="45" t="str">
        <f>IF($AA57="","",COUNTIF($AK$18:$AK57,Z$17))</f>
        <v/>
      </c>
      <c r="AA57" s="116" t="str">
        <f t="shared" si="2"/>
        <v/>
      </c>
      <c r="AB57" s="117" t="str">
        <f t="shared" si="3"/>
        <v/>
      </c>
      <c r="AC57" s="46" t="str">
        <f t="shared" si="4"/>
        <v/>
      </c>
      <c r="AD57" s="117" t="str">
        <f t="shared" si="5"/>
        <v/>
      </c>
      <c r="AE57" s="117" t="str">
        <f t="shared" si="6"/>
        <v/>
      </c>
      <c r="AF57" s="117" t="str">
        <f t="shared" si="7"/>
        <v/>
      </c>
      <c r="AG57" s="117" t="str">
        <f t="shared" si="8"/>
        <v/>
      </c>
      <c r="AH57" s="117" t="str">
        <f t="shared" si="9"/>
        <v/>
      </c>
      <c r="AI57" s="117" t="str">
        <f t="shared" si="10"/>
        <v/>
      </c>
      <c r="AJ57" s="117"/>
      <c r="AK57" s="118"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6" t="str">
        <f>IFERROR(VLOOKUP($B58,手順2!$A$12:$P$107,J$1,FALSE),"")&amp;IFERROR(VLOOKUP($B58,手順3!$A$12:$Q$107,J$1,FALSE),"")</f>
        <v/>
      </c>
      <c r="K58" s="127" t="str">
        <f>IF(J58="","",IF(IFERROR(VLOOKUP($B58,手順2!$A$12:$P$107,K$1,FALSE),"")&amp;IFERROR(VLOOKUP($B58,手順3!$A$12:$Q$107,K$1,FALSE),"")="",0,IFERROR(VLOOKUP($B58,手順2!$A$12:$P$107,K$1,FALSE),"")&amp;IFERROR(VLOOKUP($B58,手順3!$A$12:$Q$107,K$1,FALSE),"")))</f>
        <v/>
      </c>
      <c r="L58" s="127" t="str">
        <f>IF(J58="","",IF(IFERROR(VLOOKUP($B58,手順2!$A$12:$P$107,L$1,FALSE),"")&amp;IFERROR(VLOOKUP($B58,手順3!$A$12:$Q$107,L$1,FALSE),"")="",0,IFERROR(VLOOKUP($B58,手順2!$A$12:$P$107,L$1,FALSE),"")&amp;IFERROR(VLOOKUP($B58,手順3!$A$12:$Q$107,L$1,FALSE),"")))</f>
        <v/>
      </c>
      <c r="M58" s="127"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32"/>
      <c r="P58" s="132"/>
      <c r="Q58" s="132"/>
      <c r="R58"/>
      <c r="W58" s="45" t="str">
        <f>IF($AA58="","",COUNTIF($AK$18:$AK58,W$17))</f>
        <v/>
      </c>
      <c r="X58" s="45" t="str">
        <f>IF($AA58="","",COUNTIF($AK$18:$AK58,X$17))</f>
        <v/>
      </c>
      <c r="Y58" s="45" t="str">
        <f>IF($AA58="","",COUNTIF($AK$18:$AK58,Y$17))</f>
        <v/>
      </c>
      <c r="Z58" s="45" t="str">
        <f>IF($AA58="","",COUNTIF($AK$18:$AK58,Z$17))</f>
        <v/>
      </c>
      <c r="AA58" s="116" t="str">
        <f t="shared" si="2"/>
        <v/>
      </c>
      <c r="AB58" s="117" t="str">
        <f t="shared" si="3"/>
        <v/>
      </c>
      <c r="AC58" s="46" t="str">
        <f t="shared" si="4"/>
        <v/>
      </c>
      <c r="AD58" s="117" t="str">
        <f t="shared" si="5"/>
        <v/>
      </c>
      <c r="AE58" s="117" t="str">
        <f t="shared" si="6"/>
        <v/>
      </c>
      <c r="AF58" s="117" t="str">
        <f t="shared" si="7"/>
        <v/>
      </c>
      <c r="AG58" s="117" t="str">
        <f t="shared" si="8"/>
        <v/>
      </c>
      <c r="AH58" s="117" t="str">
        <f t="shared" si="9"/>
        <v/>
      </c>
      <c r="AI58" s="117" t="str">
        <f t="shared" si="10"/>
        <v/>
      </c>
      <c r="AJ58" s="117"/>
      <c r="AK58" s="118"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6" t="str">
        <f>IFERROR(VLOOKUP($B59,手順2!$A$12:$P$107,J$1,FALSE),"")&amp;IFERROR(VLOOKUP($B59,手順3!$A$12:$Q$107,J$1,FALSE),"")</f>
        <v/>
      </c>
      <c r="K59" s="127" t="str">
        <f>IF(J59="","",IF(IFERROR(VLOOKUP($B59,手順2!$A$12:$P$107,K$1,FALSE),"")&amp;IFERROR(VLOOKUP($B59,手順3!$A$12:$Q$107,K$1,FALSE),"")="",0,IFERROR(VLOOKUP($B59,手順2!$A$12:$P$107,K$1,FALSE),"")&amp;IFERROR(VLOOKUP($B59,手順3!$A$12:$Q$107,K$1,FALSE),"")))</f>
        <v/>
      </c>
      <c r="L59" s="127" t="str">
        <f>IF(J59="","",IF(IFERROR(VLOOKUP($B59,手順2!$A$12:$P$107,L$1,FALSE),"")&amp;IFERROR(VLOOKUP($B59,手順3!$A$12:$Q$107,L$1,FALSE),"")="",0,IFERROR(VLOOKUP($B59,手順2!$A$12:$P$107,L$1,FALSE),"")&amp;IFERROR(VLOOKUP($B59,手順3!$A$12:$Q$107,L$1,FALSE),"")))</f>
        <v/>
      </c>
      <c r="M59" s="127"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32"/>
      <c r="P59" s="132"/>
      <c r="Q59" s="132"/>
      <c r="R59"/>
      <c r="W59" s="45" t="str">
        <f>IF($AA59="","",COUNTIF($AK$18:$AK59,W$17))</f>
        <v/>
      </c>
      <c r="X59" s="45" t="str">
        <f>IF($AA59="","",COUNTIF($AK$18:$AK59,X$17))</f>
        <v/>
      </c>
      <c r="Y59" s="45" t="str">
        <f>IF($AA59="","",COUNTIF($AK$18:$AK59,Y$17))</f>
        <v/>
      </c>
      <c r="Z59" s="45" t="str">
        <f>IF($AA59="","",COUNTIF($AK$18:$AK59,Z$17))</f>
        <v/>
      </c>
      <c r="AA59" s="116" t="str">
        <f t="shared" si="2"/>
        <v/>
      </c>
      <c r="AB59" s="117" t="str">
        <f t="shared" si="3"/>
        <v/>
      </c>
      <c r="AC59" s="46" t="str">
        <f t="shared" si="4"/>
        <v/>
      </c>
      <c r="AD59" s="117" t="str">
        <f t="shared" si="5"/>
        <v/>
      </c>
      <c r="AE59" s="117" t="str">
        <f t="shared" si="6"/>
        <v/>
      </c>
      <c r="AF59" s="117" t="str">
        <f t="shared" si="7"/>
        <v/>
      </c>
      <c r="AG59" s="117" t="str">
        <f t="shared" si="8"/>
        <v/>
      </c>
      <c r="AH59" s="117" t="str">
        <f t="shared" si="9"/>
        <v/>
      </c>
      <c r="AI59" s="117" t="str">
        <f t="shared" si="10"/>
        <v/>
      </c>
      <c r="AJ59" s="117"/>
      <c r="AK59" s="118"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6" t="str">
        <f>IFERROR(VLOOKUP($B60,手順2!$A$12:$P$107,J$1,FALSE),"")&amp;IFERROR(VLOOKUP($B60,手順3!$A$12:$Q$107,J$1,FALSE),"")</f>
        <v/>
      </c>
      <c r="K60" s="127" t="str">
        <f>IF(J60="","",IF(IFERROR(VLOOKUP($B60,手順2!$A$12:$P$107,K$1,FALSE),"")&amp;IFERROR(VLOOKUP($B60,手順3!$A$12:$Q$107,K$1,FALSE),"")="",0,IFERROR(VLOOKUP($B60,手順2!$A$12:$P$107,K$1,FALSE),"")&amp;IFERROR(VLOOKUP($B60,手順3!$A$12:$Q$107,K$1,FALSE),"")))</f>
        <v/>
      </c>
      <c r="L60" s="127" t="str">
        <f>IF(J60="","",IF(IFERROR(VLOOKUP($B60,手順2!$A$12:$P$107,L$1,FALSE),"")&amp;IFERROR(VLOOKUP($B60,手順3!$A$12:$Q$107,L$1,FALSE),"")="",0,IFERROR(VLOOKUP($B60,手順2!$A$12:$P$107,L$1,FALSE),"")&amp;IFERROR(VLOOKUP($B60,手順3!$A$12:$Q$107,L$1,FALSE),"")))</f>
        <v/>
      </c>
      <c r="M60" s="127"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32"/>
      <c r="P60" s="132"/>
      <c r="Q60" s="132"/>
      <c r="R60"/>
      <c r="W60" s="45" t="str">
        <f>IF($AA60="","",COUNTIF($AK$18:$AK60,W$17))</f>
        <v/>
      </c>
      <c r="X60" s="45" t="str">
        <f>IF($AA60="","",COUNTIF($AK$18:$AK60,X$17))</f>
        <v/>
      </c>
      <c r="Y60" s="45" t="str">
        <f>IF($AA60="","",COUNTIF($AK$18:$AK60,Y$17))</f>
        <v/>
      </c>
      <c r="Z60" s="45" t="str">
        <f>IF($AA60="","",COUNTIF($AK$18:$AK60,Z$17))</f>
        <v/>
      </c>
      <c r="AA60" s="116" t="str">
        <f t="shared" si="2"/>
        <v/>
      </c>
      <c r="AB60" s="117" t="str">
        <f t="shared" si="3"/>
        <v/>
      </c>
      <c r="AC60" s="46" t="str">
        <f t="shared" si="4"/>
        <v/>
      </c>
      <c r="AD60" s="117" t="str">
        <f t="shared" si="5"/>
        <v/>
      </c>
      <c r="AE60" s="117" t="str">
        <f t="shared" si="6"/>
        <v/>
      </c>
      <c r="AF60" s="117" t="str">
        <f t="shared" si="7"/>
        <v/>
      </c>
      <c r="AG60" s="117" t="str">
        <f t="shared" si="8"/>
        <v/>
      </c>
      <c r="AH60" s="117" t="str">
        <f t="shared" si="9"/>
        <v/>
      </c>
      <c r="AI60" s="117" t="str">
        <f t="shared" si="10"/>
        <v/>
      </c>
      <c r="AJ60" s="117"/>
      <c r="AK60" s="118"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6" t="str">
        <f>IFERROR(VLOOKUP($B61,手順2!$A$12:$P$107,J$1,FALSE),"")&amp;IFERROR(VLOOKUP($B61,手順3!$A$12:$Q$107,J$1,FALSE),"")</f>
        <v/>
      </c>
      <c r="K61" s="127" t="str">
        <f>IF(J61="","",IF(IFERROR(VLOOKUP($B61,手順2!$A$12:$P$107,K$1,FALSE),"")&amp;IFERROR(VLOOKUP($B61,手順3!$A$12:$Q$107,K$1,FALSE),"")="",0,IFERROR(VLOOKUP($B61,手順2!$A$12:$P$107,K$1,FALSE),"")&amp;IFERROR(VLOOKUP($B61,手順3!$A$12:$Q$107,K$1,FALSE),"")))</f>
        <v/>
      </c>
      <c r="L61" s="127" t="str">
        <f>IF(J61="","",IF(IFERROR(VLOOKUP($B61,手順2!$A$12:$P$107,L$1,FALSE),"")&amp;IFERROR(VLOOKUP($B61,手順3!$A$12:$Q$107,L$1,FALSE),"")="",0,IFERROR(VLOOKUP($B61,手順2!$A$12:$P$107,L$1,FALSE),"")&amp;IFERROR(VLOOKUP($B61,手順3!$A$12:$Q$107,L$1,FALSE),"")))</f>
        <v/>
      </c>
      <c r="M61" s="127"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32"/>
      <c r="P61" s="132"/>
      <c r="Q61" s="132"/>
      <c r="R61"/>
      <c r="W61" s="45" t="str">
        <f>IF($AA61="","",COUNTIF($AK$18:$AK61,W$17))</f>
        <v/>
      </c>
      <c r="X61" s="45" t="str">
        <f>IF($AA61="","",COUNTIF($AK$18:$AK61,X$17))</f>
        <v/>
      </c>
      <c r="Y61" s="45" t="str">
        <f>IF($AA61="","",COUNTIF($AK$18:$AK61,Y$17))</f>
        <v/>
      </c>
      <c r="Z61" s="45" t="str">
        <f>IF($AA61="","",COUNTIF($AK$18:$AK61,Z$17))</f>
        <v/>
      </c>
      <c r="AA61" s="116" t="str">
        <f t="shared" si="2"/>
        <v/>
      </c>
      <c r="AB61" s="117" t="str">
        <f t="shared" si="3"/>
        <v/>
      </c>
      <c r="AC61" s="46" t="str">
        <f t="shared" si="4"/>
        <v/>
      </c>
      <c r="AD61" s="117" t="str">
        <f t="shared" si="5"/>
        <v/>
      </c>
      <c r="AE61" s="117" t="str">
        <f t="shared" si="6"/>
        <v/>
      </c>
      <c r="AF61" s="117" t="str">
        <f t="shared" si="7"/>
        <v/>
      </c>
      <c r="AG61" s="117" t="str">
        <f t="shared" si="8"/>
        <v/>
      </c>
      <c r="AH61" s="117" t="str">
        <f t="shared" si="9"/>
        <v/>
      </c>
      <c r="AI61" s="117" t="str">
        <f t="shared" si="10"/>
        <v/>
      </c>
      <c r="AJ61" s="117"/>
      <c r="AK61" s="118"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6" t="str">
        <f>IFERROR(VLOOKUP($B62,手順2!$A$12:$P$107,J$1,FALSE),"")&amp;IFERROR(VLOOKUP($B62,手順3!$A$12:$Q$107,J$1,FALSE),"")</f>
        <v/>
      </c>
      <c r="K62" s="127" t="str">
        <f>IF(J62="","",IF(IFERROR(VLOOKUP($B62,手順2!$A$12:$P$107,K$1,FALSE),"")&amp;IFERROR(VLOOKUP($B62,手順3!$A$12:$Q$107,K$1,FALSE),"")="",0,IFERROR(VLOOKUP($B62,手順2!$A$12:$P$107,K$1,FALSE),"")&amp;IFERROR(VLOOKUP($B62,手順3!$A$12:$Q$107,K$1,FALSE),"")))</f>
        <v/>
      </c>
      <c r="L62" s="127" t="str">
        <f>IF(J62="","",IF(IFERROR(VLOOKUP($B62,手順2!$A$12:$P$107,L$1,FALSE),"")&amp;IFERROR(VLOOKUP($B62,手順3!$A$12:$Q$107,L$1,FALSE),"")="",0,IFERROR(VLOOKUP($B62,手順2!$A$12:$P$107,L$1,FALSE),"")&amp;IFERROR(VLOOKUP($B62,手順3!$A$12:$Q$107,L$1,FALSE),"")))</f>
        <v/>
      </c>
      <c r="M62" s="127"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32"/>
      <c r="P62" s="132"/>
      <c r="Q62" s="132"/>
      <c r="R62"/>
      <c r="W62" s="45" t="str">
        <f>IF($AA62="","",COUNTIF($AK$18:$AK62,W$17))</f>
        <v/>
      </c>
      <c r="X62" s="45" t="str">
        <f>IF($AA62="","",COUNTIF($AK$18:$AK62,X$17))</f>
        <v/>
      </c>
      <c r="Y62" s="45" t="str">
        <f>IF($AA62="","",COUNTIF($AK$18:$AK62,Y$17))</f>
        <v/>
      </c>
      <c r="Z62" s="45" t="str">
        <f>IF($AA62="","",COUNTIF($AK$18:$AK62,Z$17))</f>
        <v/>
      </c>
      <c r="AA62" s="116" t="str">
        <f t="shared" si="2"/>
        <v/>
      </c>
      <c r="AB62" s="117" t="str">
        <f t="shared" si="3"/>
        <v/>
      </c>
      <c r="AC62" s="46" t="str">
        <f t="shared" si="4"/>
        <v/>
      </c>
      <c r="AD62" s="117" t="str">
        <f t="shared" si="5"/>
        <v/>
      </c>
      <c r="AE62" s="117" t="str">
        <f t="shared" si="6"/>
        <v/>
      </c>
      <c r="AF62" s="117" t="str">
        <f t="shared" si="7"/>
        <v/>
      </c>
      <c r="AG62" s="117" t="str">
        <f t="shared" si="8"/>
        <v/>
      </c>
      <c r="AH62" s="117" t="str">
        <f t="shared" si="9"/>
        <v/>
      </c>
      <c r="AI62" s="117" t="str">
        <f t="shared" si="10"/>
        <v/>
      </c>
      <c r="AJ62" s="117"/>
      <c r="AK62" s="118"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6" t="str">
        <f>IFERROR(VLOOKUP($B63,手順2!$A$12:$P$107,J$1,FALSE),"")&amp;IFERROR(VLOOKUP($B63,手順3!$A$12:$Q$107,J$1,FALSE),"")</f>
        <v/>
      </c>
      <c r="K63" s="127" t="str">
        <f>IF(J63="","",IF(IFERROR(VLOOKUP($B63,手順2!$A$12:$P$107,K$1,FALSE),"")&amp;IFERROR(VLOOKUP($B63,手順3!$A$12:$Q$107,K$1,FALSE),"")="",0,IFERROR(VLOOKUP($B63,手順2!$A$12:$P$107,K$1,FALSE),"")&amp;IFERROR(VLOOKUP($B63,手順3!$A$12:$Q$107,K$1,FALSE),"")))</f>
        <v/>
      </c>
      <c r="L63" s="127" t="str">
        <f>IF(J63="","",IF(IFERROR(VLOOKUP($B63,手順2!$A$12:$P$107,L$1,FALSE),"")&amp;IFERROR(VLOOKUP($B63,手順3!$A$12:$Q$107,L$1,FALSE),"")="",0,IFERROR(VLOOKUP($B63,手順2!$A$12:$P$107,L$1,FALSE),"")&amp;IFERROR(VLOOKUP($B63,手順3!$A$12:$Q$107,L$1,FALSE),"")))</f>
        <v/>
      </c>
      <c r="M63" s="127"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32"/>
      <c r="P63" s="132"/>
      <c r="Q63" s="132"/>
      <c r="R63"/>
      <c r="W63" s="45" t="str">
        <f>IF($AA63="","",COUNTIF($AK$18:$AK63,W$17))</f>
        <v/>
      </c>
      <c r="X63" s="45" t="str">
        <f>IF($AA63="","",COUNTIF($AK$18:$AK63,X$17))</f>
        <v/>
      </c>
      <c r="Y63" s="45" t="str">
        <f>IF($AA63="","",COUNTIF($AK$18:$AK63,Y$17))</f>
        <v/>
      </c>
      <c r="Z63" s="45" t="str">
        <f>IF($AA63="","",COUNTIF($AK$18:$AK63,Z$17))</f>
        <v/>
      </c>
      <c r="AA63" s="116" t="str">
        <f t="shared" si="2"/>
        <v/>
      </c>
      <c r="AB63" s="117" t="str">
        <f t="shared" si="3"/>
        <v/>
      </c>
      <c r="AC63" s="46" t="str">
        <f t="shared" si="4"/>
        <v/>
      </c>
      <c r="AD63" s="117" t="str">
        <f t="shared" si="5"/>
        <v/>
      </c>
      <c r="AE63" s="117" t="str">
        <f t="shared" si="6"/>
        <v/>
      </c>
      <c r="AF63" s="117" t="str">
        <f t="shared" si="7"/>
        <v/>
      </c>
      <c r="AG63" s="117" t="str">
        <f t="shared" si="8"/>
        <v/>
      </c>
      <c r="AH63" s="117" t="str">
        <f t="shared" si="9"/>
        <v/>
      </c>
      <c r="AI63" s="117" t="str">
        <f t="shared" si="10"/>
        <v/>
      </c>
      <c r="AJ63" s="117"/>
      <c r="AK63" s="118"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6" t="str">
        <f>IFERROR(VLOOKUP($B64,手順2!$A$12:$P$107,J$1,FALSE),"")&amp;IFERROR(VLOOKUP($B64,手順3!$A$12:$Q$107,J$1,FALSE),"")</f>
        <v/>
      </c>
      <c r="K64" s="127" t="str">
        <f>IF(J64="","",IF(IFERROR(VLOOKUP($B64,手順2!$A$12:$P$107,K$1,FALSE),"")&amp;IFERROR(VLOOKUP($B64,手順3!$A$12:$Q$107,K$1,FALSE),"")="",0,IFERROR(VLOOKUP($B64,手順2!$A$12:$P$107,K$1,FALSE),"")&amp;IFERROR(VLOOKUP($B64,手順3!$A$12:$Q$107,K$1,FALSE),"")))</f>
        <v/>
      </c>
      <c r="L64" s="127" t="str">
        <f>IF(J64="","",IF(IFERROR(VLOOKUP($B64,手順2!$A$12:$P$107,L$1,FALSE),"")&amp;IFERROR(VLOOKUP($B64,手順3!$A$12:$Q$107,L$1,FALSE),"")="",0,IFERROR(VLOOKUP($B64,手順2!$A$12:$P$107,L$1,FALSE),"")&amp;IFERROR(VLOOKUP($B64,手順3!$A$12:$Q$107,L$1,FALSE),"")))</f>
        <v/>
      </c>
      <c r="M64" s="127"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32"/>
      <c r="P64" s="132"/>
      <c r="Q64" s="132"/>
      <c r="R64"/>
      <c r="W64" s="45" t="str">
        <f>IF($AA64="","",COUNTIF($AK$18:$AK64,W$17))</f>
        <v/>
      </c>
      <c r="X64" s="45" t="str">
        <f>IF($AA64="","",COUNTIF($AK$18:$AK64,X$17))</f>
        <v/>
      </c>
      <c r="Y64" s="45" t="str">
        <f>IF($AA64="","",COUNTIF($AK$18:$AK64,Y$17))</f>
        <v/>
      </c>
      <c r="Z64" s="45" t="str">
        <f>IF($AA64="","",COUNTIF($AK$18:$AK64,Z$17))</f>
        <v/>
      </c>
      <c r="AA64" s="116" t="str">
        <f t="shared" si="2"/>
        <v/>
      </c>
      <c r="AB64" s="117" t="str">
        <f t="shared" si="3"/>
        <v/>
      </c>
      <c r="AC64" s="46" t="str">
        <f t="shared" si="4"/>
        <v/>
      </c>
      <c r="AD64" s="117" t="str">
        <f t="shared" si="5"/>
        <v/>
      </c>
      <c r="AE64" s="117" t="str">
        <f t="shared" si="6"/>
        <v/>
      </c>
      <c r="AF64" s="117" t="str">
        <f t="shared" si="7"/>
        <v/>
      </c>
      <c r="AG64" s="117" t="str">
        <f t="shared" si="8"/>
        <v/>
      </c>
      <c r="AH64" s="117" t="str">
        <f t="shared" si="9"/>
        <v/>
      </c>
      <c r="AI64" s="117" t="str">
        <f t="shared" si="10"/>
        <v/>
      </c>
      <c r="AJ64" s="117"/>
      <c r="AK64" s="118"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6" t="str">
        <f>IFERROR(VLOOKUP($B65,手順2!$A$12:$P$107,J$1,FALSE),"")&amp;IFERROR(VLOOKUP($B65,手順3!$A$12:$Q$107,J$1,FALSE),"")</f>
        <v/>
      </c>
      <c r="K65" s="127" t="str">
        <f>IF(J65="","",IF(IFERROR(VLOOKUP($B65,手順2!$A$12:$P$107,K$1,FALSE),"")&amp;IFERROR(VLOOKUP($B65,手順3!$A$12:$Q$107,K$1,FALSE),"")="",0,IFERROR(VLOOKUP($B65,手順2!$A$12:$P$107,K$1,FALSE),"")&amp;IFERROR(VLOOKUP($B65,手順3!$A$12:$Q$107,K$1,FALSE),"")))</f>
        <v/>
      </c>
      <c r="L65" s="127" t="str">
        <f>IF(J65="","",IF(IFERROR(VLOOKUP($B65,手順2!$A$12:$P$107,L$1,FALSE),"")&amp;IFERROR(VLOOKUP($B65,手順3!$A$12:$Q$107,L$1,FALSE),"")="",0,IFERROR(VLOOKUP($B65,手順2!$A$12:$P$107,L$1,FALSE),"")&amp;IFERROR(VLOOKUP($B65,手順3!$A$12:$Q$107,L$1,FALSE),"")))</f>
        <v/>
      </c>
      <c r="M65" s="127"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32"/>
      <c r="P65" s="132"/>
      <c r="Q65" s="132"/>
      <c r="R65"/>
      <c r="W65" s="45" t="str">
        <f>IF($AA65="","",COUNTIF($AK$18:$AK65,W$17))</f>
        <v/>
      </c>
      <c r="X65" s="45" t="str">
        <f>IF($AA65="","",COUNTIF($AK$18:$AK65,X$17))</f>
        <v/>
      </c>
      <c r="Y65" s="45" t="str">
        <f>IF($AA65="","",COUNTIF($AK$18:$AK65,Y$17))</f>
        <v/>
      </c>
      <c r="Z65" s="45" t="str">
        <f>IF($AA65="","",COUNTIF($AK$18:$AK65,Z$17))</f>
        <v/>
      </c>
      <c r="AA65" s="116" t="str">
        <f t="shared" si="2"/>
        <v/>
      </c>
      <c r="AB65" s="117" t="str">
        <f t="shared" si="3"/>
        <v/>
      </c>
      <c r="AC65" s="46" t="str">
        <f t="shared" si="4"/>
        <v/>
      </c>
      <c r="AD65" s="117" t="str">
        <f t="shared" si="5"/>
        <v/>
      </c>
      <c r="AE65" s="117" t="str">
        <f t="shared" si="6"/>
        <v/>
      </c>
      <c r="AF65" s="117" t="str">
        <f t="shared" si="7"/>
        <v/>
      </c>
      <c r="AG65" s="117" t="str">
        <f t="shared" si="8"/>
        <v/>
      </c>
      <c r="AH65" s="117" t="str">
        <f t="shared" si="9"/>
        <v/>
      </c>
      <c r="AI65" s="117" t="str">
        <f t="shared" si="10"/>
        <v/>
      </c>
      <c r="AJ65" s="117"/>
      <c r="AK65" s="118"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6" t="str">
        <f>IFERROR(VLOOKUP($B66,手順2!$A$12:$P$107,J$1,FALSE),"")&amp;IFERROR(VLOOKUP($B66,手順3!$A$12:$Q$107,J$1,FALSE),"")</f>
        <v/>
      </c>
      <c r="K66" s="127" t="str">
        <f>IF(J66="","",IF(IFERROR(VLOOKUP($B66,手順2!$A$12:$P$107,K$1,FALSE),"")&amp;IFERROR(VLOOKUP($B66,手順3!$A$12:$Q$107,K$1,FALSE),"")="",0,IFERROR(VLOOKUP($B66,手順2!$A$12:$P$107,K$1,FALSE),"")&amp;IFERROR(VLOOKUP($B66,手順3!$A$12:$Q$107,K$1,FALSE),"")))</f>
        <v/>
      </c>
      <c r="L66" s="127" t="str">
        <f>IF(J66="","",IF(IFERROR(VLOOKUP($B66,手順2!$A$12:$P$107,L$1,FALSE),"")&amp;IFERROR(VLOOKUP($B66,手順3!$A$12:$Q$107,L$1,FALSE),"")="",0,IFERROR(VLOOKUP($B66,手順2!$A$12:$P$107,L$1,FALSE),"")&amp;IFERROR(VLOOKUP($B66,手順3!$A$12:$Q$107,L$1,FALSE),"")))</f>
        <v/>
      </c>
      <c r="M66" s="127"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32"/>
      <c r="P66" s="132"/>
      <c r="Q66" s="132"/>
      <c r="R66"/>
      <c r="W66" s="45" t="str">
        <f>IF($AA66="","",COUNTIF($AK$18:$AK66,W$17))</f>
        <v/>
      </c>
      <c r="X66" s="45" t="str">
        <f>IF($AA66="","",COUNTIF($AK$18:$AK66,X$17))</f>
        <v/>
      </c>
      <c r="Y66" s="45" t="str">
        <f>IF($AA66="","",COUNTIF($AK$18:$AK66,Y$17))</f>
        <v/>
      </c>
      <c r="Z66" s="45" t="str">
        <f>IF($AA66="","",COUNTIF($AK$18:$AK66,Z$17))</f>
        <v/>
      </c>
      <c r="AA66" s="116" t="str">
        <f t="shared" si="2"/>
        <v/>
      </c>
      <c r="AB66" s="117" t="str">
        <f t="shared" si="3"/>
        <v/>
      </c>
      <c r="AC66" s="46" t="str">
        <f t="shared" si="4"/>
        <v/>
      </c>
      <c r="AD66" s="117" t="str">
        <f t="shared" si="5"/>
        <v/>
      </c>
      <c r="AE66" s="117" t="str">
        <f t="shared" si="6"/>
        <v/>
      </c>
      <c r="AF66" s="117" t="str">
        <f t="shared" si="7"/>
        <v/>
      </c>
      <c r="AG66" s="117" t="str">
        <f t="shared" si="8"/>
        <v/>
      </c>
      <c r="AH66" s="117" t="str">
        <f t="shared" si="9"/>
        <v/>
      </c>
      <c r="AI66" s="117" t="str">
        <f t="shared" si="10"/>
        <v/>
      </c>
      <c r="AJ66" s="117"/>
      <c r="AK66" s="118"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6" t="str">
        <f>IFERROR(VLOOKUP($B67,手順2!$A$12:$P$107,J$1,FALSE),"")&amp;IFERROR(VLOOKUP($B67,手順3!$A$12:$Q$107,J$1,FALSE),"")</f>
        <v/>
      </c>
      <c r="K67" s="127" t="str">
        <f>IF(J67="","",IF(IFERROR(VLOOKUP($B67,手順2!$A$12:$P$107,K$1,FALSE),"")&amp;IFERROR(VLOOKUP($B67,手順3!$A$12:$Q$107,K$1,FALSE),"")="",0,IFERROR(VLOOKUP($B67,手順2!$A$12:$P$107,K$1,FALSE),"")&amp;IFERROR(VLOOKUP($B67,手順3!$A$12:$Q$107,K$1,FALSE),"")))</f>
        <v/>
      </c>
      <c r="L67" s="127" t="str">
        <f>IF(J67="","",IF(IFERROR(VLOOKUP($B67,手順2!$A$12:$P$107,L$1,FALSE),"")&amp;IFERROR(VLOOKUP($B67,手順3!$A$12:$Q$107,L$1,FALSE),"")="",0,IFERROR(VLOOKUP($B67,手順2!$A$12:$P$107,L$1,FALSE),"")&amp;IFERROR(VLOOKUP($B67,手順3!$A$12:$Q$107,L$1,FALSE),"")))</f>
        <v/>
      </c>
      <c r="M67" s="127"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32"/>
      <c r="P67" s="132"/>
      <c r="Q67" s="132"/>
      <c r="R67"/>
      <c r="W67" s="45" t="str">
        <f>IF($AA67="","",COUNTIF($AK$18:$AK67,W$17))</f>
        <v/>
      </c>
      <c r="X67" s="45" t="str">
        <f>IF($AA67="","",COUNTIF($AK$18:$AK67,X$17))</f>
        <v/>
      </c>
      <c r="Y67" s="45" t="str">
        <f>IF($AA67="","",COUNTIF($AK$18:$AK67,Y$17))</f>
        <v/>
      </c>
      <c r="Z67" s="45" t="str">
        <f>IF($AA67="","",COUNTIF($AK$18:$AK67,Z$17))</f>
        <v/>
      </c>
      <c r="AA67" s="116" t="str">
        <f t="shared" si="2"/>
        <v/>
      </c>
      <c r="AB67" s="117" t="str">
        <f t="shared" si="3"/>
        <v/>
      </c>
      <c r="AC67" s="46" t="str">
        <f t="shared" si="4"/>
        <v/>
      </c>
      <c r="AD67" s="117" t="str">
        <f t="shared" si="5"/>
        <v/>
      </c>
      <c r="AE67" s="117" t="str">
        <f t="shared" si="6"/>
        <v/>
      </c>
      <c r="AF67" s="117" t="str">
        <f t="shared" si="7"/>
        <v/>
      </c>
      <c r="AG67" s="117" t="str">
        <f t="shared" si="8"/>
        <v/>
      </c>
      <c r="AH67" s="117" t="str">
        <f t="shared" si="9"/>
        <v/>
      </c>
      <c r="AI67" s="117" t="str">
        <f t="shared" si="10"/>
        <v/>
      </c>
      <c r="AJ67" s="117"/>
      <c r="AK67" s="118"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6" t="str">
        <f>IFERROR(VLOOKUP($B68,手順2!$A$12:$P$107,J$1,FALSE),"")&amp;IFERROR(VLOOKUP($B68,手順3!$A$12:$Q$107,J$1,FALSE),"")</f>
        <v/>
      </c>
      <c r="K68" s="127" t="str">
        <f>IF(J68="","",IF(IFERROR(VLOOKUP($B68,手順2!$A$12:$P$107,K$1,FALSE),"")&amp;IFERROR(VLOOKUP($B68,手順3!$A$12:$Q$107,K$1,FALSE),"")="",0,IFERROR(VLOOKUP($B68,手順2!$A$12:$P$107,K$1,FALSE),"")&amp;IFERROR(VLOOKUP($B68,手順3!$A$12:$Q$107,K$1,FALSE),"")))</f>
        <v/>
      </c>
      <c r="L68" s="127" t="str">
        <f>IF(J68="","",IF(IFERROR(VLOOKUP($B68,手順2!$A$12:$P$107,L$1,FALSE),"")&amp;IFERROR(VLOOKUP($B68,手順3!$A$12:$Q$107,L$1,FALSE),"")="",0,IFERROR(VLOOKUP($B68,手順2!$A$12:$P$107,L$1,FALSE),"")&amp;IFERROR(VLOOKUP($B68,手順3!$A$12:$Q$107,L$1,FALSE),"")))</f>
        <v/>
      </c>
      <c r="M68" s="127"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32"/>
      <c r="P68" s="132"/>
      <c r="Q68" s="132"/>
      <c r="R68"/>
      <c r="W68" s="45" t="str">
        <f>IF($AA68="","",COUNTIF($AK$18:$AK68,W$17))</f>
        <v/>
      </c>
      <c r="X68" s="45" t="str">
        <f>IF($AA68="","",COUNTIF($AK$18:$AK68,X$17))</f>
        <v/>
      </c>
      <c r="Y68" s="45" t="str">
        <f>IF($AA68="","",COUNTIF($AK$18:$AK68,Y$17))</f>
        <v/>
      </c>
      <c r="Z68" s="45" t="str">
        <f>IF($AA68="","",COUNTIF($AK$18:$AK68,Z$17))</f>
        <v/>
      </c>
      <c r="AA68" s="116" t="str">
        <f t="shared" si="2"/>
        <v/>
      </c>
      <c r="AB68" s="117" t="str">
        <f t="shared" si="3"/>
        <v/>
      </c>
      <c r="AC68" s="46" t="str">
        <f t="shared" si="4"/>
        <v/>
      </c>
      <c r="AD68" s="117" t="str">
        <f t="shared" si="5"/>
        <v/>
      </c>
      <c r="AE68" s="117" t="str">
        <f t="shared" si="6"/>
        <v/>
      </c>
      <c r="AF68" s="117" t="str">
        <f t="shared" si="7"/>
        <v/>
      </c>
      <c r="AG68" s="117" t="str">
        <f t="shared" si="8"/>
        <v/>
      </c>
      <c r="AH68" s="117" t="str">
        <f t="shared" si="9"/>
        <v/>
      </c>
      <c r="AI68" s="117" t="str">
        <f t="shared" si="10"/>
        <v/>
      </c>
      <c r="AJ68" s="117"/>
      <c r="AK68" s="118"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6" t="str">
        <f>IFERROR(VLOOKUP($B69,手順2!$A$12:$P$107,J$1,FALSE),"")&amp;IFERROR(VLOOKUP($B69,手順3!$A$12:$Q$107,J$1,FALSE),"")</f>
        <v/>
      </c>
      <c r="K69" s="127" t="str">
        <f>IF(J69="","",IF(IFERROR(VLOOKUP($B69,手順2!$A$12:$P$107,K$1,FALSE),"")&amp;IFERROR(VLOOKUP($B69,手順3!$A$12:$Q$107,K$1,FALSE),"")="",0,IFERROR(VLOOKUP($B69,手順2!$A$12:$P$107,K$1,FALSE),"")&amp;IFERROR(VLOOKUP($B69,手順3!$A$12:$Q$107,K$1,FALSE),"")))</f>
        <v/>
      </c>
      <c r="L69" s="127" t="str">
        <f>IF(J69="","",IF(IFERROR(VLOOKUP($B69,手順2!$A$12:$P$107,L$1,FALSE),"")&amp;IFERROR(VLOOKUP($B69,手順3!$A$12:$Q$107,L$1,FALSE),"")="",0,IFERROR(VLOOKUP($B69,手順2!$A$12:$P$107,L$1,FALSE),"")&amp;IFERROR(VLOOKUP($B69,手順3!$A$12:$Q$107,L$1,FALSE),"")))</f>
        <v/>
      </c>
      <c r="M69" s="127"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32"/>
      <c r="P69" s="132"/>
      <c r="Q69" s="132"/>
      <c r="R69"/>
      <c r="W69" s="45" t="str">
        <f>IF($AA69="","",COUNTIF($AK$18:$AK69,W$17))</f>
        <v/>
      </c>
      <c r="X69" s="45" t="str">
        <f>IF($AA69="","",COUNTIF($AK$18:$AK69,X$17))</f>
        <v/>
      </c>
      <c r="Y69" s="45" t="str">
        <f>IF($AA69="","",COUNTIF($AK$18:$AK69,Y$17))</f>
        <v/>
      </c>
      <c r="Z69" s="45" t="str">
        <f>IF($AA69="","",COUNTIF($AK$18:$AK69,Z$17))</f>
        <v/>
      </c>
      <c r="AA69" s="116" t="str">
        <f t="shared" si="2"/>
        <v/>
      </c>
      <c r="AB69" s="117" t="str">
        <f t="shared" si="3"/>
        <v/>
      </c>
      <c r="AC69" s="46" t="str">
        <f t="shared" si="4"/>
        <v/>
      </c>
      <c r="AD69" s="117" t="str">
        <f t="shared" si="5"/>
        <v/>
      </c>
      <c r="AE69" s="117" t="str">
        <f t="shared" si="6"/>
        <v/>
      </c>
      <c r="AF69" s="117" t="str">
        <f t="shared" si="7"/>
        <v/>
      </c>
      <c r="AG69" s="117" t="str">
        <f t="shared" si="8"/>
        <v/>
      </c>
      <c r="AH69" s="117" t="str">
        <f t="shared" si="9"/>
        <v/>
      </c>
      <c r="AI69" s="117" t="str">
        <f t="shared" si="10"/>
        <v/>
      </c>
      <c r="AJ69" s="117"/>
      <c r="AK69" s="118"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6" t="str">
        <f>IFERROR(VLOOKUP($B70,手順2!$A$12:$P$107,J$1,FALSE),"")&amp;IFERROR(VLOOKUP($B70,手順3!$A$12:$Q$107,J$1,FALSE),"")</f>
        <v/>
      </c>
      <c r="K70" s="127" t="str">
        <f>IF(J70="","",IF(IFERROR(VLOOKUP($B70,手順2!$A$12:$P$107,K$1,FALSE),"")&amp;IFERROR(VLOOKUP($B70,手順3!$A$12:$Q$107,K$1,FALSE),"")="",0,IFERROR(VLOOKUP($B70,手順2!$A$12:$P$107,K$1,FALSE),"")&amp;IFERROR(VLOOKUP($B70,手順3!$A$12:$Q$107,K$1,FALSE),"")))</f>
        <v/>
      </c>
      <c r="L70" s="127" t="str">
        <f>IF(J70="","",IF(IFERROR(VLOOKUP($B70,手順2!$A$12:$P$107,L$1,FALSE),"")&amp;IFERROR(VLOOKUP($B70,手順3!$A$12:$Q$107,L$1,FALSE),"")="",0,IFERROR(VLOOKUP($B70,手順2!$A$12:$P$107,L$1,FALSE),"")&amp;IFERROR(VLOOKUP($B70,手順3!$A$12:$Q$107,L$1,FALSE),"")))</f>
        <v/>
      </c>
      <c r="M70" s="127"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32"/>
      <c r="P70" s="132"/>
      <c r="Q70" s="132"/>
      <c r="R70"/>
      <c r="W70" s="45" t="str">
        <f>IF($AA70="","",COUNTIF($AK$18:$AK70,W$17))</f>
        <v/>
      </c>
      <c r="X70" s="45" t="str">
        <f>IF($AA70="","",COUNTIF($AK$18:$AK70,X$17))</f>
        <v/>
      </c>
      <c r="Y70" s="45" t="str">
        <f>IF($AA70="","",COUNTIF($AK$18:$AK70,Y$17))</f>
        <v/>
      </c>
      <c r="Z70" s="45" t="str">
        <f>IF($AA70="","",COUNTIF($AK$18:$AK70,Z$17))</f>
        <v/>
      </c>
      <c r="AA70" s="116" t="str">
        <f t="shared" si="2"/>
        <v/>
      </c>
      <c r="AB70" s="117" t="str">
        <f t="shared" si="3"/>
        <v/>
      </c>
      <c r="AC70" s="46" t="str">
        <f t="shared" si="4"/>
        <v/>
      </c>
      <c r="AD70" s="117" t="str">
        <f t="shared" si="5"/>
        <v/>
      </c>
      <c r="AE70" s="117" t="str">
        <f t="shared" si="6"/>
        <v/>
      </c>
      <c r="AF70" s="117" t="str">
        <f t="shared" si="7"/>
        <v/>
      </c>
      <c r="AG70" s="117" t="str">
        <f t="shared" si="8"/>
        <v/>
      </c>
      <c r="AH70" s="117" t="str">
        <f t="shared" si="9"/>
        <v/>
      </c>
      <c r="AI70" s="117" t="str">
        <f t="shared" si="10"/>
        <v/>
      </c>
      <c r="AJ70" s="117"/>
      <c r="AK70" s="118"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6" t="str">
        <f>IFERROR(VLOOKUP($B71,手順2!$A$12:$P$107,J$1,FALSE),"")&amp;IFERROR(VLOOKUP($B71,手順3!$A$12:$Q$107,J$1,FALSE),"")</f>
        <v/>
      </c>
      <c r="K71" s="127" t="str">
        <f>IF(J71="","",IF(IFERROR(VLOOKUP($B71,手順2!$A$12:$P$107,K$1,FALSE),"")&amp;IFERROR(VLOOKUP($B71,手順3!$A$12:$Q$107,K$1,FALSE),"")="",0,IFERROR(VLOOKUP($B71,手順2!$A$12:$P$107,K$1,FALSE),"")&amp;IFERROR(VLOOKUP($B71,手順3!$A$12:$Q$107,K$1,FALSE),"")))</f>
        <v/>
      </c>
      <c r="L71" s="127" t="str">
        <f>IF(J71="","",IF(IFERROR(VLOOKUP($B71,手順2!$A$12:$P$107,L$1,FALSE),"")&amp;IFERROR(VLOOKUP($B71,手順3!$A$12:$Q$107,L$1,FALSE),"")="",0,IFERROR(VLOOKUP($B71,手順2!$A$12:$P$107,L$1,FALSE),"")&amp;IFERROR(VLOOKUP($B71,手順3!$A$12:$Q$107,L$1,FALSE),"")))</f>
        <v/>
      </c>
      <c r="M71" s="127"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32"/>
      <c r="P71" s="132"/>
      <c r="Q71" s="132"/>
      <c r="R71"/>
      <c r="W71" s="45" t="str">
        <f>IF($AA71="","",COUNTIF($AK$18:$AK71,W$17))</f>
        <v/>
      </c>
      <c r="X71" s="45" t="str">
        <f>IF($AA71="","",COUNTIF($AK$18:$AK71,X$17))</f>
        <v/>
      </c>
      <c r="Y71" s="45" t="str">
        <f>IF($AA71="","",COUNTIF($AK$18:$AK71,Y$17))</f>
        <v/>
      </c>
      <c r="Z71" s="45" t="str">
        <f>IF($AA71="","",COUNTIF($AK$18:$AK71,Z$17))</f>
        <v/>
      </c>
      <c r="AA71" s="116" t="str">
        <f t="shared" si="2"/>
        <v/>
      </c>
      <c r="AB71" s="117" t="str">
        <f t="shared" si="3"/>
        <v/>
      </c>
      <c r="AC71" s="46" t="str">
        <f t="shared" si="4"/>
        <v/>
      </c>
      <c r="AD71" s="117" t="str">
        <f t="shared" si="5"/>
        <v/>
      </c>
      <c r="AE71" s="117" t="str">
        <f t="shared" si="6"/>
        <v/>
      </c>
      <c r="AF71" s="117" t="str">
        <f t="shared" si="7"/>
        <v/>
      </c>
      <c r="AG71" s="117" t="str">
        <f t="shared" si="8"/>
        <v/>
      </c>
      <c r="AH71" s="117" t="str">
        <f t="shared" si="9"/>
        <v/>
      </c>
      <c r="AI71" s="117" t="str">
        <f t="shared" si="10"/>
        <v/>
      </c>
      <c r="AJ71" s="117"/>
      <c r="AK71" s="118"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6" t="str">
        <f>IFERROR(VLOOKUP($B72,手順2!$A$12:$P$107,J$1,FALSE),"")&amp;IFERROR(VLOOKUP($B72,手順3!$A$12:$Q$107,J$1,FALSE),"")</f>
        <v/>
      </c>
      <c r="K72" s="127" t="str">
        <f>IF(J72="","",IF(IFERROR(VLOOKUP($B72,手順2!$A$12:$P$107,K$1,FALSE),"")&amp;IFERROR(VLOOKUP($B72,手順3!$A$12:$Q$107,K$1,FALSE),"")="",0,IFERROR(VLOOKUP($B72,手順2!$A$12:$P$107,K$1,FALSE),"")&amp;IFERROR(VLOOKUP($B72,手順3!$A$12:$Q$107,K$1,FALSE),"")))</f>
        <v/>
      </c>
      <c r="L72" s="127" t="str">
        <f>IF(J72="","",IF(IFERROR(VLOOKUP($B72,手順2!$A$12:$P$107,L$1,FALSE),"")&amp;IFERROR(VLOOKUP($B72,手順3!$A$12:$Q$107,L$1,FALSE),"")="",0,IFERROR(VLOOKUP($B72,手順2!$A$12:$P$107,L$1,FALSE),"")&amp;IFERROR(VLOOKUP($B72,手順3!$A$12:$Q$107,L$1,FALSE),"")))</f>
        <v/>
      </c>
      <c r="M72" s="127"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32"/>
      <c r="P72" s="132"/>
      <c r="Q72" s="132"/>
      <c r="R72"/>
      <c r="W72" s="45" t="str">
        <f>IF($AA72="","",COUNTIF($AK$18:$AK72,W$17))</f>
        <v/>
      </c>
      <c r="X72" s="45" t="str">
        <f>IF($AA72="","",COUNTIF($AK$18:$AK72,X$17))</f>
        <v/>
      </c>
      <c r="Y72" s="45" t="str">
        <f>IF($AA72="","",COUNTIF($AK$18:$AK72,Y$17))</f>
        <v/>
      </c>
      <c r="Z72" s="45" t="str">
        <f>IF($AA72="","",COUNTIF($AK$18:$AK72,Z$17))</f>
        <v/>
      </c>
      <c r="AA72" s="116" t="str">
        <f t="shared" si="2"/>
        <v/>
      </c>
      <c r="AB72" s="117" t="str">
        <f t="shared" si="3"/>
        <v/>
      </c>
      <c r="AC72" s="46" t="str">
        <f t="shared" si="4"/>
        <v/>
      </c>
      <c r="AD72" s="117" t="str">
        <f t="shared" si="5"/>
        <v/>
      </c>
      <c r="AE72" s="117" t="str">
        <f t="shared" si="6"/>
        <v/>
      </c>
      <c r="AF72" s="117" t="str">
        <f t="shared" si="7"/>
        <v/>
      </c>
      <c r="AG72" s="117" t="str">
        <f t="shared" si="8"/>
        <v/>
      </c>
      <c r="AH72" s="117" t="str">
        <f t="shared" si="9"/>
        <v/>
      </c>
      <c r="AI72" s="117" t="str">
        <f t="shared" si="10"/>
        <v/>
      </c>
      <c r="AJ72" s="117"/>
      <c r="AK72" s="118"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6" t="str">
        <f>IFERROR(VLOOKUP($B73,手順2!$A$12:$P$107,J$1,FALSE),"")&amp;IFERROR(VLOOKUP($B73,手順3!$A$12:$Q$107,J$1,FALSE),"")</f>
        <v/>
      </c>
      <c r="K73" s="127" t="str">
        <f>IF(J73="","",IF(IFERROR(VLOOKUP($B73,手順2!$A$12:$P$107,K$1,FALSE),"")&amp;IFERROR(VLOOKUP($B73,手順3!$A$12:$Q$107,K$1,FALSE),"")="",0,IFERROR(VLOOKUP($B73,手順2!$A$12:$P$107,K$1,FALSE),"")&amp;IFERROR(VLOOKUP($B73,手順3!$A$12:$Q$107,K$1,FALSE),"")))</f>
        <v/>
      </c>
      <c r="L73" s="127" t="str">
        <f>IF(J73="","",IF(IFERROR(VLOOKUP($B73,手順2!$A$12:$P$107,L$1,FALSE),"")&amp;IFERROR(VLOOKUP($B73,手順3!$A$12:$Q$107,L$1,FALSE),"")="",0,IFERROR(VLOOKUP($B73,手順2!$A$12:$P$107,L$1,FALSE),"")&amp;IFERROR(VLOOKUP($B73,手順3!$A$12:$Q$107,L$1,FALSE),"")))</f>
        <v/>
      </c>
      <c r="M73" s="127"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32"/>
      <c r="P73" s="132"/>
      <c r="Q73" s="132"/>
      <c r="R73"/>
      <c r="W73" s="45" t="str">
        <f>IF($AA73="","",COUNTIF($AK$18:$AK73,W$17))</f>
        <v/>
      </c>
      <c r="X73" s="45" t="str">
        <f>IF($AA73="","",COUNTIF($AK$18:$AK73,X$17))</f>
        <v/>
      </c>
      <c r="Y73" s="45" t="str">
        <f>IF($AA73="","",COUNTIF($AK$18:$AK73,Y$17))</f>
        <v/>
      </c>
      <c r="Z73" s="45" t="str">
        <f>IF($AA73="","",COUNTIF($AK$18:$AK73,Z$17))</f>
        <v/>
      </c>
      <c r="AA73" s="116" t="str">
        <f t="shared" si="2"/>
        <v/>
      </c>
      <c r="AB73" s="117" t="str">
        <f t="shared" si="3"/>
        <v/>
      </c>
      <c r="AC73" s="46" t="str">
        <f t="shared" si="4"/>
        <v/>
      </c>
      <c r="AD73" s="117" t="str">
        <f t="shared" si="5"/>
        <v/>
      </c>
      <c r="AE73" s="117" t="str">
        <f t="shared" si="6"/>
        <v/>
      </c>
      <c r="AF73" s="117" t="str">
        <f t="shared" si="7"/>
        <v/>
      </c>
      <c r="AG73" s="117" t="str">
        <f t="shared" si="8"/>
        <v/>
      </c>
      <c r="AH73" s="117" t="str">
        <f t="shared" si="9"/>
        <v/>
      </c>
      <c r="AI73" s="117" t="str">
        <f t="shared" si="10"/>
        <v/>
      </c>
      <c r="AJ73" s="117"/>
      <c r="AK73" s="118"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6" t="str">
        <f>IFERROR(VLOOKUP($B74,手順2!$A$12:$P$107,J$1,FALSE),"")&amp;IFERROR(VLOOKUP($B74,手順3!$A$12:$Q$107,J$1,FALSE),"")</f>
        <v/>
      </c>
      <c r="K74" s="127" t="str">
        <f>IF(J74="","",IF(IFERROR(VLOOKUP($B74,手順2!$A$12:$P$107,K$1,FALSE),"")&amp;IFERROR(VLOOKUP($B74,手順3!$A$12:$Q$107,K$1,FALSE),"")="",0,IFERROR(VLOOKUP($B74,手順2!$A$12:$P$107,K$1,FALSE),"")&amp;IFERROR(VLOOKUP($B74,手順3!$A$12:$Q$107,K$1,FALSE),"")))</f>
        <v/>
      </c>
      <c r="L74" s="127" t="str">
        <f>IF(J74="","",IF(IFERROR(VLOOKUP($B74,手順2!$A$12:$P$107,L$1,FALSE),"")&amp;IFERROR(VLOOKUP($B74,手順3!$A$12:$Q$107,L$1,FALSE),"")="",0,IFERROR(VLOOKUP($B74,手順2!$A$12:$P$107,L$1,FALSE),"")&amp;IFERROR(VLOOKUP($B74,手順3!$A$12:$Q$107,L$1,FALSE),"")))</f>
        <v/>
      </c>
      <c r="M74" s="127"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32"/>
      <c r="P74" s="132"/>
      <c r="Q74" s="132"/>
      <c r="R74"/>
      <c r="W74" s="45" t="str">
        <f>IF($AA74="","",COUNTIF($AK$18:$AK74,W$17))</f>
        <v/>
      </c>
      <c r="X74" s="45" t="str">
        <f>IF($AA74="","",COUNTIF($AK$18:$AK74,X$17))</f>
        <v/>
      </c>
      <c r="Y74" s="45" t="str">
        <f>IF($AA74="","",COUNTIF($AK$18:$AK74,Y$17))</f>
        <v/>
      </c>
      <c r="Z74" s="45" t="str">
        <f>IF($AA74="","",COUNTIF($AK$18:$AK74,Z$17))</f>
        <v/>
      </c>
      <c r="AA74" s="116" t="str">
        <f t="shared" si="2"/>
        <v/>
      </c>
      <c r="AB74" s="117" t="str">
        <f t="shared" si="3"/>
        <v/>
      </c>
      <c r="AC74" s="46" t="str">
        <f t="shared" si="4"/>
        <v/>
      </c>
      <c r="AD74" s="117" t="str">
        <f t="shared" si="5"/>
        <v/>
      </c>
      <c r="AE74" s="117" t="str">
        <f t="shared" si="6"/>
        <v/>
      </c>
      <c r="AF74" s="117" t="str">
        <f t="shared" si="7"/>
        <v/>
      </c>
      <c r="AG74" s="117" t="str">
        <f t="shared" si="8"/>
        <v/>
      </c>
      <c r="AH74" s="117" t="str">
        <f t="shared" si="9"/>
        <v/>
      </c>
      <c r="AI74" s="117" t="str">
        <f t="shared" si="10"/>
        <v/>
      </c>
      <c r="AJ74" s="117"/>
      <c r="AK74" s="118"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6" t="str">
        <f>IFERROR(VLOOKUP($B75,手順2!$A$12:$P$107,J$1,FALSE),"")&amp;IFERROR(VLOOKUP($B75,手順3!$A$12:$Q$107,J$1,FALSE),"")</f>
        <v/>
      </c>
      <c r="K75" s="127" t="str">
        <f>IF(J75="","",IF(IFERROR(VLOOKUP($B75,手順2!$A$12:$P$107,K$1,FALSE),"")&amp;IFERROR(VLOOKUP($B75,手順3!$A$12:$Q$107,K$1,FALSE),"")="",0,IFERROR(VLOOKUP($B75,手順2!$A$12:$P$107,K$1,FALSE),"")&amp;IFERROR(VLOOKUP($B75,手順3!$A$12:$Q$107,K$1,FALSE),"")))</f>
        <v/>
      </c>
      <c r="L75" s="127" t="str">
        <f>IF(J75="","",IF(IFERROR(VLOOKUP($B75,手順2!$A$12:$P$107,L$1,FALSE),"")&amp;IFERROR(VLOOKUP($B75,手順3!$A$12:$Q$107,L$1,FALSE),"")="",0,IFERROR(VLOOKUP($B75,手順2!$A$12:$P$107,L$1,FALSE),"")&amp;IFERROR(VLOOKUP($B75,手順3!$A$12:$Q$107,L$1,FALSE),"")))</f>
        <v/>
      </c>
      <c r="M75" s="127"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32"/>
      <c r="P75" s="132"/>
      <c r="Q75" s="132"/>
      <c r="R75"/>
      <c r="W75" s="45" t="str">
        <f>IF($AA75="","",COUNTIF($AK$18:$AK75,W$17))</f>
        <v/>
      </c>
      <c r="X75" s="45" t="str">
        <f>IF($AA75="","",COUNTIF($AK$18:$AK75,X$17))</f>
        <v/>
      </c>
      <c r="Y75" s="45" t="str">
        <f>IF($AA75="","",COUNTIF($AK$18:$AK75,Y$17))</f>
        <v/>
      </c>
      <c r="Z75" s="45" t="str">
        <f>IF($AA75="","",COUNTIF($AK$18:$AK75,Z$17))</f>
        <v/>
      </c>
      <c r="AA75" s="116" t="str">
        <f t="shared" si="2"/>
        <v/>
      </c>
      <c r="AB75" s="117" t="str">
        <f t="shared" si="3"/>
        <v/>
      </c>
      <c r="AC75" s="46" t="str">
        <f t="shared" si="4"/>
        <v/>
      </c>
      <c r="AD75" s="117" t="str">
        <f t="shared" si="5"/>
        <v/>
      </c>
      <c r="AE75" s="117" t="str">
        <f t="shared" si="6"/>
        <v/>
      </c>
      <c r="AF75" s="117" t="str">
        <f t="shared" si="7"/>
        <v/>
      </c>
      <c r="AG75" s="117" t="str">
        <f t="shared" si="8"/>
        <v/>
      </c>
      <c r="AH75" s="117" t="str">
        <f t="shared" si="9"/>
        <v/>
      </c>
      <c r="AI75" s="117" t="str">
        <f t="shared" si="10"/>
        <v/>
      </c>
      <c r="AJ75" s="117"/>
      <c r="AK75" s="118"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6" t="str">
        <f>IFERROR(VLOOKUP($B76,手順2!$A$12:$P$107,J$1,FALSE),"")&amp;IFERROR(VLOOKUP($B76,手順3!$A$12:$Q$107,J$1,FALSE),"")</f>
        <v/>
      </c>
      <c r="K76" s="127" t="str">
        <f>IF(J76="","",IF(IFERROR(VLOOKUP($B76,手順2!$A$12:$P$107,K$1,FALSE),"")&amp;IFERROR(VLOOKUP($B76,手順3!$A$12:$Q$107,K$1,FALSE),"")="",0,IFERROR(VLOOKUP($B76,手順2!$A$12:$P$107,K$1,FALSE),"")&amp;IFERROR(VLOOKUP($B76,手順3!$A$12:$Q$107,K$1,FALSE),"")))</f>
        <v/>
      </c>
      <c r="L76" s="127" t="str">
        <f>IF(J76="","",IF(IFERROR(VLOOKUP($B76,手順2!$A$12:$P$107,L$1,FALSE),"")&amp;IFERROR(VLOOKUP($B76,手順3!$A$12:$Q$107,L$1,FALSE),"")="",0,IFERROR(VLOOKUP($B76,手順2!$A$12:$P$107,L$1,FALSE),"")&amp;IFERROR(VLOOKUP($B76,手順3!$A$12:$Q$107,L$1,FALSE),"")))</f>
        <v/>
      </c>
      <c r="M76" s="127"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32"/>
      <c r="P76" s="132"/>
      <c r="Q76" s="132"/>
      <c r="R76"/>
      <c r="W76" s="45" t="str">
        <f>IF($AA76="","",COUNTIF($AK$18:$AK76,W$17))</f>
        <v/>
      </c>
      <c r="X76" s="45" t="str">
        <f>IF($AA76="","",COUNTIF($AK$18:$AK76,X$17))</f>
        <v/>
      </c>
      <c r="Y76" s="45" t="str">
        <f>IF($AA76="","",COUNTIF($AK$18:$AK76,Y$17))</f>
        <v/>
      </c>
      <c r="Z76" s="45" t="str">
        <f>IF($AA76="","",COUNTIF($AK$18:$AK76,Z$17))</f>
        <v/>
      </c>
      <c r="AA76" s="116" t="str">
        <f t="shared" si="2"/>
        <v/>
      </c>
      <c r="AB76" s="117" t="str">
        <f t="shared" si="3"/>
        <v/>
      </c>
      <c r="AC76" s="46" t="str">
        <f t="shared" si="4"/>
        <v/>
      </c>
      <c r="AD76" s="117" t="str">
        <f t="shared" si="5"/>
        <v/>
      </c>
      <c r="AE76" s="117" t="str">
        <f t="shared" si="6"/>
        <v/>
      </c>
      <c r="AF76" s="117" t="str">
        <f t="shared" si="7"/>
        <v/>
      </c>
      <c r="AG76" s="117" t="str">
        <f t="shared" si="8"/>
        <v/>
      </c>
      <c r="AH76" s="117" t="str">
        <f t="shared" si="9"/>
        <v/>
      </c>
      <c r="AI76" s="117" t="str">
        <f t="shared" si="10"/>
        <v/>
      </c>
      <c r="AJ76" s="117"/>
      <c r="AK76" s="118"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6" t="str">
        <f>IFERROR(VLOOKUP($B77,手順2!$A$12:$P$107,J$1,FALSE),"")&amp;IFERROR(VLOOKUP($B77,手順3!$A$12:$Q$107,J$1,FALSE),"")</f>
        <v/>
      </c>
      <c r="K77" s="127" t="str">
        <f>IF(J77="","",IF(IFERROR(VLOOKUP($B77,手順2!$A$12:$P$107,K$1,FALSE),"")&amp;IFERROR(VLOOKUP($B77,手順3!$A$12:$Q$107,K$1,FALSE),"")="",0,IFERROR(VLOOKUP($B77,手順2!$A$12:$P$107,K$1,FALSE),"")&amp;IFERROR(VLOOKUP($B77,手順3!$A$12:$Q$107,K$1,FALSE),"")))</f>
        <v/>
      </c>
      <c r="L77" s="127" t="str">
        <f>IF(J77="","",IF(IFERROR(VLOOKUP($B77,手順2!$A$12:$P$107,L$1,FALSE),"")&amp;IFERROR(VLOOKUP($B77,手順3!$A$12:$Q$107,L$1,FALSE),"")="",0,IFERROR(VLOOKUP($B77,手順2!$A$12:$P$107,L$1,FALSE),"")&amp;IFERROR(VLOOKUP($B77,手順3!$A$12:$Q$107,L$1,FALSE),"")))</f>
        <v/>
      </c>
      <c r="M77" s="127"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32"/>
      <c r="P77" s="132"/>
      <c r="Q77" s="132"/>
      <c r="R77"/>
      <c r="W77" s="45" t="str">
        <f>IF($AA77="","",COUNTIF($AK$18:$AK77,W$17))</f>
        <v/>
      </c>
      <c r="X77" s="45" t="str">
        <f>IF($AA77="","",COUNTIF($AK$18:$AK77,X$17))</f>
        <v/>
      </c>
      <c r="Y77" s="45" t="str">
        <f>IF($AA77="","",COUNTIF($AK$18:$AK77,Y$17))</f>
        <v/>
      </c>
      <c r="Z77" s="45" t="str">
        <f>IF($AA77="","",COUNTIF($AK$18:$AK77,Z$17))</f>
        <v/>
      </c>
      <c r="AA77" s="116" t="str">
        <f t="shared" si="2"/>
        <v/>
      </c>
      <c r="AB77" s="117" t="str">
        <f t="shared" si="3"/>
        <v/>
      </c>
      <c r="AC77" s="46" t="str">
        <f t="shared" si="4"/>
        <v/>
      </c>
      <c r="AD77" s="117" t="str">
        <f t="shared" si="5"/>
        <v/>
      </c>
      <c r="AE77" s="117" t="str">
        <f t="shared" si="6"/>
        <v/>
      </c>
      <c r="AF77" s="117" t="str">
        <f t="shared" si="7"/>
        <v/>
      </c>
      <c r="AG77" s="117" t="str">
        <f t="shared" si="8"/>
        <v/>
      </c>
      <c r="AH77" s="117" t="str">
        <f t="shared" si="9"/>
        <v/>
      </c>
      <c r="AI77" s="117" t="str">
        <f t="shared" si="10"/>
        <v/>
      </c>
      <c r="AJ77" s="117"/>
      <c r="AK77" s="118"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6" t="str">
        <f>IFERROR(VLOOKUP($B78,手順2!$A$12:$P$107,J$1,FALSE),"")&amp;IFERROR(VLOOKUP($B78,手順3!$A$12:$Q$107,J$1,FALSE),"")</f>
        <v/>
      </c>
      <c r="K78" s="127" t="str">
        <f>IF(J78="","",IF(IFERROR(VLOOKUP($B78,手順2!$A$12:$P$107,K$1,FALSE),"")&amp;IFERROR(VLOOKUP($B78,手順3!$A$12:$Q$107,K$1,FALSE),"")="",0,IFERROR(VLOOKUP($B78,手順2!$A$12:$P$107,K$1,FALSE),"")&amp;IFERROR(VLOOKUP($B78,手順3!$A$12:$Q$107,K$1,FALSE),"")))</f>
        <v/>
      </c>
      <c r="L78" s="127" t="str">
        <f>IF(J78="","",IF(IFERROR(VLOOKUP($B78,手順2!$A$12:$P$107,L$1,FALSE),"")&amp;IFERROR(VLOOKUP($B78,手順3!$A$12:$Q$107,L$1,FALSE),"")="",0,IFERROR(VLOOKUP($B78,手順2!$A$12:$P$107,L$1,FALSE),"")&amp;IFERROR(VLOOKUP($B78,手順3!$A$12:$Q$107,L$1,FALSE),"")))</f>
        <v/>
      </c>
      <c r="M78" s="127"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32"/>
      <c r="P78" s="132"/>
      <c r="Q78" s="132"/>
      <c r="R78"/>
      <c r="W78" s="45" t="str">
        <f>IF($AA78="","",COUNTIF($AK$18:$AK78,W$17))</f>
        <v/>
      </c>
      <c r="X78" s="45" t="str">
        <f>IF($AA78="","",COUNTIF($AK$18:$AK78,X$17))</f>
        <v/>
      </c>
      <c r="Y78" s="45" t="str">
        <f>IF($AA78="","",COUNTIF($AK$18:$AK78,Y$17))</f>
        <v/>
      </c>
      <c r="Z78" s="45" t="str">
        <f>IF($AA78="","",COUNTIF($AK$18:$AK78,Z$17))</f>
        <v/>
      </c>
      <c r="AA78" s="116" t="str">
        <f t="shared" si="2"/>
        <v/>
      </c>
      <c r="AB78" s="117" t="str">
        <f t="shared" si="3"/>
        <v/>
      </c>
      <c r="AC78" s="46" t="str">
        <f t="shared" si="4"/>
        <v/>
      </c>
      <c r="AD78" s="117" t="str">
        <f t="shared" si="5"/>
        <v/>
      </c>
      <c r="AE78" s="117" t="str">
        <f t="shared" si="6"/>
        <v/>
      </c>
      <c r="AF78" s="117" t="str">
        <f t="shared" si="7"/>
        <v/>
      </c>
      <c r="AG78" s="117" t="str">
        <f t="shared" si="8"/>
        <v/>
      </c>
      <c r="AH78" s="117" t="str">
        <f t="shared" si="9"/>
        <v/>
      </c>
      <c r="AI78" s="117" t="str">
        <f t="shared" si="10"/>
        <v/>
      </c>
      <c r="AJ78" s="117"/>
      <c r="AK78" s="118"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6" t="str">
        <f>IFERROR(VLOOKUP($B79,手順2!$A$12:$P$107,J$1,FALSE),"")&amp;IFERROR(VLOOKUP($B79,手順3!$A$12:$Q$107,J$1,FALSE),"")</f>
        <v/>
      </c>
      <c r="K79" s="127" t="str">
        <f>IF(J79="","",IF(IFERROR(VLOOKUP($B79,手順2!$A$12:$P$107,K$1,FALSE),"")&amp;IFERROR(VLOOKUP($B79,手順3!$A$12:$Q$107,K$1,FALSE),"")="",0,IFERROR(VLOOKUP($B79,手順2!$A$12:$P$107,K$1,FALSE),"")&amp;IFERROR(VLOOKUP($B79,手順3!$A$12:$Q$107,K$1,FALSE),"")))</f>
        <v/>
      </c>
      <c r="L79" s="127" t="str">
        <f>IF(J79="","",IF(IFERROR(VLOOKUP($B79,手順2!$A$12:$P$107,L$1,FALSE),"")&amp;IFERROR(VLOOKUP($B79,手順3!$A$12:$Q$107,L$1,FALSE),"")="",0,IFERROR(VLOOKUP($B79,手順2!$A$12:$P$107,L$1,FALSE),"")&amp;IFERROR(VLOOKUP($B79,手順3!$A$12:$Q$107,L$1,FALSE),"")))</f>
        <v/>
      </c>
      <c r="M79" s="127"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32"/>
      <c r="P79" s="132"/>
      <c r="Q79" s="132"/>
      <c r="R79"/>
      <c r="W79" s="45" t="str">
        <f>IF($AA79="","",COUNTIF($AK$18:$AK79,W$17))</f>
        <v/>
      </c>
      <c r="X79" s="45" t="str">
        <f>IF($AA79="","",COUNTIF($AK$18:$AK79,X$17))</f>
        <v/>
      </c>
      <c r="Y79" s="45" t="str">
        <f>IF($AA79="","",COUNTIF($AK$18:$AK79,Y$17))</f>
        <v/>
      </c>
      <c r="Z79" s="45" t="str">
        <f>IF($AA79="","",COUNTIF($AK$18:$AK79,Z$17))</f>
        <v/>
      </c>
      <c r="AA79" s="116" t="str">
        <f t="shared" si="2"/>
        <v/>
      </c>
      <c r="AB79" s="117" t="str">
        <f t="shared" si="3"/>
        <v/>
      </c>
      <c r="AC79" s="46" t="str">
        <f t="shared" si="4"/>
        <v/>
      </c>
      <c r="AD79" s="117" t="str">
        <f t="shared" si="5"/>
        <v/>
      </c>
      <c r="AE79" s="117" t="str">
        <f t="shared" si="6"/>
        <v/>
      </c>
      <c r="AF79" s="117" t="str">
        <f t="shared" si="7"/>
        <v/>
      </c>
      <c r="AG79" s="117" t="str">
        <f t="shared" si="8"/>
        <v/>
      </c>
      <c r="AH79" s="117" t="str">
        <f t="shared" si="9"/>
        <v/>
      </c>
      <c r="AI79" s="117" t="str">
        <f t="shared" si="10"/>
        <v/>
      </c>
      <c r="AJ79" s="117"/>
      <c r="AK79" s="118"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6" t="str">
        <f>IFERROR(VLOOKUP($B80,手順2!$A$12:$P$107,J$1,FALSE),"")&amp;IFERROR(VLOOKUP($B80,手順3!$A$12:$Q$107,J$1,FALSE),"")</f>
        <v/>
      </c>
      <c r="K80" s="127" t="str">
        <f>IF(J80="","",IF(IFERROR(VLOOKUP($B80,手順2!$A$12:$P$107,K$1,FALSE),"")&amp;IFERROR(VLOOKUP($B80,手順3!$A$12:$Q$107,K$1,FALSE),"")="",0,IFERROR(VLOOKUP($B80,手順2!$A$12:$P$107,K$1,FALSE),"")&amp;IFERROR(VLOOKUP($B80,手順3!$A$12:$Q$107,K$1,FALSE),"")))</f>
        <v/>
      </c>
      <c r="L80" s="127" t="str">
        <f>IF(J80="","",IF(IFERROR(VLOOKUP($B80,手順2!$A$12:$P$107,L$1,FALSE),"")&amp;IFERROR(VLOOKUP($B80,手順3!$A$12:$Q$107,L$1,FALSE),"")="",0,IFERROR(VLOOKUP($B80,手順2!$A$12:$P$107,L$1,FALSE),"")&amp;IFERROR(VLOOKUP($B80,手順3!$A$12:$Q$107,L$1,FALSE),"")))</f>
        <v/>
      </c>
      <c r="M80" s="127"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32"/>
      <c r="P80" s="132"/>
      <c r="Q80" s="132"/>
      <c r="R80"/>
      <c r="W80" s="45" t="str">
        <f>IF($AA80="","",COUNTIF($AK$18:$AK80,W$17))</f>
        <v/>
      </c>
      <c r="X80" s="45" t="str">
        <f>IF($AA80="","",COUNTIF($AK$18:$AK80,X$17))</f>
        <v/>
      </c>
      <c r="Y80" s="45" t="str">
        <f>IF($AA80="","",COUNTIF($AK$18:$AK80,Y$17))</f>
        <v/>
      </c>
      <c r="Z80" s="45" t="str">
        <f>IF($AA80="","",COUNTIF($AK$18:$AK80,Z$17))</f>
        <v/>
      </c>
      <c r="AA80" s="116" t="str">
        <f t="shared" si="2"/>
        <v/>
      </c>
      <c r="AB80" s="117" t="str">
        <f t="shared" si="3"/>
        <v/>
      </c>
      <c r="AC80" s="46" t="str">
        <f t="shared" si="4"/>
        <v/>
      </c>
      <c r="AD80" s="117" t="str">
        <f t="shared" si="5"/>
        <v/>
      </c>
      <c r="AE80" s="117" t="str">
        <f t="shared" si="6"/>
        <v/>
      </c>
      <c r="AF80" s="117" t="str">
        <f t="shared" si="7"/>
        <v/>
      </c>
      <c r="AG80" s="117" t="str">
        <f t="shared" si="8"/>
        <v/>
      </c>
      <c r="AH80" s="117" t="str">
        <f t="shared" si="9"/>
        <v/>
      </c>
      <c r="AI80" s="117" t="str">
        <f t="shared" si="10"/>
        <v/>
      </c>
      <c r="AJ80" s="117"/>
      <c r="AK80" s="118"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6" t="str">
        <f>IFERROR(VLOOKUP($B81,手順2!$A$12:$P$107,J$1,FALSE),"")&amp;IFERROR(VLOOKUP($B81,手順3!$A$12:$Q$107,J$1,FALSE),"")</f>
        <v/>
      </c>
      <c r="K81" s="127" t="str">
        <f>IF(J81="","",IF(IFERROR(VLOOKUP($B81,手順2!$A$12:$P$107,K$1,FALSE),"")&amp;IFERROR(VLOOKUP($B81,手順3!$A$12:$Q$107,K$1,FALSE),"")="",0,IFERROR(VLOOKUP($B81,手順2!$A$12:$P$107,K$1,FALSE),"")&amp;IFERROR(VLOOKUP($B81,手順3!$A$12:$Q$107,K$1,FALSE),"")))</f>
        <v/>
      </c>
      <c r="L81" s="127" t="str">
        <f>IF(J81="","",IF(IFERROR(VLOOKUP($B81,手順2!$A$12:$P$107,L$1,FALSE),"")&amp;IFERROR(VLOOKUP($B81,手順3!$A$12:$Q$107,L$1,FALSE),"")="",0,IFERROR(VLOOKUP($B81,手順2!$A$12:$P$107,L$1,FALSE),"")&amp;IFERROR(VLOOKUP($B81,手順3!$A$12:$Q$107,L$1,FALSE),"")))</f>
        <v/>
      </c>
      <c r="M81" s="127"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32"/>
      <c r="P81" s="132"/>
      <c r="Q81" s="132"/>
      <c r="R81"/>
      <c r="W81" s="45" t="str">
        <f>IF($AA81="","",COUNTIF($AK$18:$AK81,W$17))</f>
        <v/>
      </c>
      <c r="X81" s="45" t="str">
        <f>IF($AA81="","",COUNTIF($AK$18:$AK81,X$17))</f>
        <v/>
      </c>
      <c r="Y81" s="45" t="str">
        <f>IF($AA81="","",COUNTIF($AK$18:$AK81,Y$17))</f>
        <v/>
      </c>
      <c r="Z81" s="45" t="str">
        <f>IF($AA81="","",COUNTIF($AK$18:$AK81,Z$17))</f>
        <v/>
      </c>
      <c r="AA81" s="116" t="str">
        <f t="shared" si="2"/>
        <v/>
      </c>
      <c r="AB81" s="117" t="str">
        <f t="shared" si="3"/>
        <v/>
      </c>
      <c r="AC81" s="46" t="str">
        <f t="shared" si="4"/>
        <v/>
      </c>
      <c r="AD81" s="117" t="str">
        <f t="shared" si="5"/>
        <v/>
      </c>
      <c r="AE81" s="117" t="str">
        <f t="shared" si="6"/>
        <v/>
      </c>
      <c r="AF81" s="117" t="str">
        <f t="shared" si="7"/>
        <v/>
      </c>
      <c r="AG81" s="117" t="str">
        <f t="shared" si="8"/>
        <v/>
      </c>
      <c r="AH81" s="117" t="str">
        <f t="shared" si="9"/>
        <v/>
      </c>
      <c r="AI81" s="117" t="str">
        <f t="shared" si="10"/>
        <v/>
      </c>
      <c r="AJ81" s="117"/>
      <c r="AK81" s="118"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6" t="str">
        <f>IFERROR(VLOOKUP($B82,手順2!$A$12:$P$107,J$1,FALSE),"")&amp;IFERROR(VLOOKUP($B82,手順3!$A$12:$Q$107,J$1,FALSE),"")</f>
        <v/>
      </c>
      <c r="K82" s="127" t="str">
        <f>IF(J82="","",IF(IFERROR(VLOOKUP($B82,手順2!$A$12:$P$107,K$1,FALSE),"")&amp;IFERROR(VLOOKUP($B82,手順3!$A$12:$Q$107,K$1,FALSE),"")="",0,IFERROR(VLOOKUP($B82,手順2!$A$12:$P$107,K$1,FALSE),"")&amp;IFERROR(VLOOKUP($B82,手順3!$A$12:$Q$107,K$1,FALSE),"")))</f>
        <v/>
      </c>
      <c r="L82" s="127" t="str">
        <f>IF(J82="","",IF(IFERROR(VLOOKUP($B82,手順2!$A$12:$P$107,L$1,FALSE),"")&amp;IFERROR(VLOOKUP($B82,手順3!$A$12:$Q$107,L$1,FALSE),"")="",0,IFERROR(VLOOKUP($B82,手順2!$A$12:$P$107,L$1,FALSE),"")&amp;IFERROR(VLOOKUP($B82,手順3!$A$12:$Q$107,L$1,FALSE),"")))</f>
        <v/>
      </c>
      <c r="M82" s="127"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32"/>
      <c r="P82" s="132"/>
      <c r="Q82" s="132"/>
      <c r="R82"/>
      <c r="W82" s="45" t="str">
        <f>IF($AA82="","",COUNTIF($AK$18:$AK82,W$17))</f>
        <v/>
      </c>
      <c r="X82" s="45" t="str">
        <f>IF($AA82="","",COUNTIF($AK$18:$AK82,X$17))</f>
        <v/>
      </c>
      <c r="Y82" s="45" t="str">
        <f>IF($AA82="","",COUNTIF($AK$18:$AK82,Y$17))</f>
        <v/>
      </c>
      <c r="Z82" s="45" t="str">
        <f>IF($AA82="","",COUNTIF($AK$18:$AK82,Z$17))</f>
        <v/>
      </c>
      <c r="AA82" s="116" t="str">
        <f t="shared" si="2"/>
        <v/>
      </c>
      <c r="AB82" s="117" t="str">
        <f t="shared" si="3"/>
        <v/>
      </c>
      <c r="AC82" s="46" t="str">
        <f t="shared" si="4"/>
        <v/>
      </c>
      <c r="AD82" s="117" t="str">
        <f t="shared" si="5"/>
        <v/>
      </c>
      <c r="AE82" s="117" t="str">
        <f t="shared" si="6"/>
        <v/>
      </c>
      <c r="AF82" s="117" t="str">
        <f t="shared" si="7"/>
        <v/>
      </c>
      <c r="AG82" s="117" t="str">
        <f t="shared" si="8"/>
        <v/>
      </c>
      <c r="AH82" s="117" t="str">
        <f t="shared" si="9"/>
        <v/>
      </c>
      <c r="AI82" s="117" t="str">
        <f t="shared" si="10"/>
        <v/>
      </c>
      <c r="AJ82" s="117"/>
      <c r="AK82" s="118"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6" t="str">
        <f>IFERROR(VLOOKUP($B83,手順2!$A$12:$P$107,J$1,FALSE),"")&amp;IFERROR(VLOOKUP($B83,手順3!$A$12:$Q$107,J$1,FALSE),"")</f>
        <v/>
      </c>
      <c r="K83" s="127" t="str">
        <f>IF(J83="","",IF(IFERROR(VLOOKUP($B83,手順2!$A$12:$P$107,K$1,FALSE),"")&amp;IFERROR(VLOOKUP($B83,手順3!$A$12:$Q$107,K$1,FALSE),"")="",0,IFERROR(VLOOKUP($B83,手順2!$A$12:$P$107,K$1,FALSE),"")&amp;IFERROR(VLOOKUP($B83,手順3!$A$12:$Q$107,K$1,FALSE),"")))</f>
        <v/>
      </c>
      <c r="L83" s="127" t="str">
        <f>IF(J83="","",IF(IFERROR(VLOOKUP($B83,手順2!$A$12:$P$107,L$1,FALSE),"")&amp;IFERROR(VLOOKUP($B83,手順3!$A$12:$Q$107,L$1,FALSE),"")="",0,IFERROR(VLOOKUP($B83,手順2!$A$12:$P$107,L$1,FALSE),"")&amp;IFERROR(VLOOKUP($B83,手順3!$A$12:$Q$107,L$1,FALSE),"")))</f>
        <v/>
      </c>
      <c r="M83" s="127"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32"/>
      <c r="P83" s="132"/>
      <c r="Q83" s="132"/>
      <c r="R83"/>
      <c r="W83" s="45" t="str">
        <f>IF($AA83="","",COUNTIF($AK$18:$AK83,W$17))</f>
        <v/>
      </c>
      <c r="X83" s="45" t="str">
        <f>IF($AA83="","",COUNTIF($AK$18:$AK83,X$17))</f>
        <v/>
      </c>
      <c r="Y83" s="45" t="str">
        <f>IF($AA83="","",COUNTIF($AK$18:$AK83,Y$17))</f>
        <v/>
      </c>
      <c r="Z83" s="45" t="str">
        <f>IF($AA83="","",COUNTIF($AK$18:$AK83,Z$17))</f>
        <v/>
      </c>
      <c r="AA83" s="116" t="str">
        <f t="shared" ref="AA83:AA106" si="12">IF(C83="","",$F$9)</f>
        <v/>
      </c>
      <c r="AB83" s="117" t="str">
        <f t="shared" ref="AB83:AB106" si="13">IF(AA83="","",AE83*100000000+AG83*100+RIGHT(AH83,2))</f>
        <v/>
      </c>
      <c r="AC83" s="46" t="str">
        <f t="shared" ref="AC83:AC106" si="14">IF(C83="","",IF(LEN(D83)+LEN(E83)&lt;4,D83&amp;"    "&amp;E83&amp;"("&amp;H83&amp;")",IF(LEN(D83)+LEN(E83)&gt;4,D83&amp;E83&amp;"("&amp;H83&amp;")",D83&amp;"  "&amp;E83&amp;"("&amp;H83&amp;")")))</f>
        <v/>
      </c>
      <c r="AD83" s="117" t="str">
        <f t="shared" ref="AD83:AD106" si="15">IF(C83="","",F83&amp;" "&amp;G83)</f>
        <v/>
      </c>
      <c r="AE83" s="117" t="str">
        <f t="shared" ref="AE83:AE106" si="16">IF(C83="","",IF(I83="男",1,2))</f>
        <v/>
      </c>
      <c r="AF83" s="117" t="str">
        <f t="shared" ref="AF83:AF106" si="17">IF(C83="","",28)</f>
        <v/>
      </c>
      <c r="AG83" s="117" t="str">
        <f t="shared" ref="AG83:AG106" si="18">IF(C83="","",LEFT(AA83,6))</f>
        <v/>
      </c>
      <c r="AH83" s="117" t="str">
        <f t="shared" ref="AH83:AH106" si="19">IF(C83="","",C83)</f>
        <v/>
      </c>
      <c r="AI83" s="117" t="str">
        <f t="shared" ref="AI83:AI106" si="20">IF(J83="","",IF(VLOOKUP(J83,$AM$18:$AO$102,3,FALSE)&gt;=71,VLOOKUP(J83,$AM$18:$AO$102,2,FALSE)&amp;TEXT(L83,"00")&amp;TEXT(M83,"00"),VLOOKUP(J83,$AM$18:$AO$102,2,FALSE)&amp;TEXT(K83,"00")&amp;TEXT(L83,"00")&amp;TEXT(M83,"00")))</f>
        <v/>
      </c>
      <c r="AJ83" s="117"/>
      <c r="AK83" s="118"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6" t="str">
        <f>IFERROR(VLOOKUP($B84,手順2!$A$12:$P$107,J$1,FALSE),"")&amp;IFERROR(VLOOKUP($B84,手順3!$A$12:$Q$107,J$1,FALSE),"")</f>
        <v/>
      </c>
      <c r="K84" s="127" t="str">
        <f>IF(J84="","",IF(IFERROR(VLOOKUP($B84,手順2!$A$12:$P$107,K$1,FALSE),"")&amp;IFERROR(VLOOKUP($B84,手順3!$A$12:$Q$107,K$1,FALSE),"")="",0,IFERROR(VLOOKUP($B84,手順2!$A$12:$P$107,K$1,FALSE),"")&amp;IFERROR(VLOOKUP($B84,手順3!$A$12:$Q$107,K$1,FALSE),"")))</f>
        <v/>
      </c>
      <c r="L84" s="127" t="str">
        <f>IF(J84="","",IF(IFERROR(VLOOKUP($B84,手順2!$A$12:$P$107,L$1,FALSE),"")&amp;IFERROR(VLOOKUP($B84,手順3!$A$12:$Q$107,L$1,FALSE),"")="",0,IFERROR(VLOOKUP($B84,手順2!$A$12:$P$107,L$1,FALSE),"")&amp;IFERROR(VLOOKUP($B84,手順3!$A$12:$Q$107,L$1,FALSE),"")))</f>
        <v/>
      </c>
      <c r="M84" s="127"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32"/>
      <c r="P84" s="132"/>
      <c r="Q84" s="132"/>
      <c r="R84"/>
      <c r="W84" s="45" t="str">
        <f>IF($AA84="","",COUNTIF($AK$18:$AK84,W$17))</f>
        <v/>
      </c>
      <c r="X84" s="45" t="str">
        <f>IF($AA84="","",COUNTIF($AK$18:$AK84,X$17))</f>
        <v/>
      </c>
      <c r="Y84" s="45" t="str">
        <f>IF($AA84="","",COUNTIF($AK$18:$AK84,Y$17))</f>
        <v/>
      </c>
      <c r="Z84" s="45" t="str">
        <f>IF($AA84="","",COUNTIF($AK$18:$AK84,Z$17))</f>
        <v/>
      </c>
      <c r="AA84" s="116" t="str">
        <f t="shared" si="12"/>
        <v/>
      </c>
      <c r="AB84" s="117" t="str">
        <f t="shared" si="13"/>
        <v/>
      </c>
      <c r="AC84" s="46" t="str">
        <f t="shared" si="14"/>
        <v/>
      </c>
      <c r="AD84" s="117" t="str">
        <f t="shared" si="15"/>
        <v/>
      </c>
      <c r="AE84" s="117" t="str">
        <f t="shared" si="16"/>
        <v/>
      </c>
      <c r="AF84" s="117" t="str">
        <f t="shared" si="17"/>
        <v/>
      </c>
      <c r="AG84" s="117" t="str">
        <f t="shared" si="18"/>
        <v/>
      </c>
      <c r="AH84" s="117" t="str">
        <f t="shared" si="19"/>
        <v/>
      </c>
      <c r="AI84" s="117" t="str">
        <f t="shared" si="20"/>
        <v/>
      </c>
      <c r="AJ84" s="117"/>
      <c r="AK84" s="118"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6" t="str">
        <f>IFERROR(VLOOKUP($B85,手順2!$A$12:$P$107,J$1,FALSE),"")&amp;IFERROR(VLOOKUP($B85,手順3!$A$12:$Q$107,J$1,FALSE),"")</f>
        <v/>
      </c>
      <c r="K85" s="127" t="str">
        <f>IF(J85="","",IF(IFERROR(VLOOKUP($B85,手順2!$A$12:$P$107,K$1,FALSE),"")&amp;IFERROR(VLOOKUP($B85,手順3!$A$12:$Q$107,K$1,FALSE),"")="",0,IFERROR(VLOOKUP($B85,手順2!$A$12:$P$107,K$1,FALSE),"")&amp;IFERROR(VLOOKUP($B85,手順3!$A$12:$Q$107,K$1,FALSE),"")))</f>
        <v/>
      </c>
      <c r="L85" s="127" t="str">
        <f>IF(J85="","",IF(IFERROR(VLOOKUP($B85,手順2!$A$12:$P$107,L$1,FALSE),"")&amp;IFERROR(VLOOKUP($B85,手順3!$A$12:$Q$107,L$1,FALSE),"")="",0,IFERROR(VLOOKUP($B85,手順2!$A$12:$P$107,L$1,FALSE),"")&amp;IFERROR(VLOOKUP($B85,手順3!$A$12:$Q$107,L$1,FALSE),"")))</f>
        <v/>
      </c>
      <c r="M85" s="127"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32"/>
      <c r="P85" s="132"/>
      <c r="Q85" s="132"/>
      <c r="R85"/>
      <c r="W85" s="45" t="str">
        <f>IF($AA85="","",COUNTIF($AK$18:$AK85,W$17))</f>
        <v/>
      </c>
      <c r="X85" s="45" t="str">
        <f>IF($AA85="","",COUNTIF($AK$18:$AK85,X$17))</f>
        <v/>
      </c>
      <c r="Y85" s="45" t="str">
        <f>IF($AA85="","",COUNTIF($AK$18:$AK85,Y$17))</f>
        <v/>
      </c>
      <c r="Z85" s="45" t="str">
        <f>IF($AA85="","",COUNTIF($AK$18:$AK85,Z$17))</f>
        <v/>
      </c>
      <c r="AA85" s="116" t="str">
        <f t="shared" si="12"/>
        <v/>
      </c>
      <c r="AB85" s="117" t="str">
        <f t="shared" si="13"/>
        <v/>
      </c>
      <c r="AC85" s="46" t="str">
        <f t="shared" si="14"/>
        <v/>
      </c>
      <c r="AD85" s="117" t="str">
        <f t="shared" si="15"/>
        <v/>
      </c>
      <c r="AE85" s="117" t="str">
        <f t="shared" si="16"/>
        <v/>
      </c>
      <c r="AF85" s="117" t="str">
        <f t="shared" si="17"/>
        <v/>
      </c>
      <c r="AG85" s="117" t="str">
        <f t="shared" si="18"/>
        <v/>
      </c>
      <c r="AH85" s="117" t="str">
        <f t="shared" si="19"/>
        <v/>
      </c>
      <c r="AI85" s="117" t="str">
        <f t="shared" si="20"/>
        <v/>
      </c>
      <c r="AJ85" s="117"/>
      <c r="AK85" s="118"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6" t="str">
        <f>IFERROR(VLOOKUP($B86,手順2!$A$12:$P$107,J$1,FALSE),"")&amp;IFERROR(VLOOKUP($B86,手順3!$A$12:$Q$107,J$1,FALSE),"")</f>
        <v/>
      </c>
      <c r="K86" s="127" t="str">
        <f>IF(J86="","",IF(IFERROR(VLOOKUP($B86,手順2!$A$12:$P$107,K$1,FALSE),"")&amp;IFERROR(VLOOKUP($B86,手順3!$A$12:$Q$107,K$1,FALSE),"")="",0,IFERROR(VLOOKUP($B86,手順2!$A$12:$P$107,K$1,FALSE),"")&amp;IFERROR(VLOOKUP($B86,手順3!$A$12:$Q$107,K$1,FALSE),"")))</f>
        <v/>
      </c>
      <c r="L86" s="127" t="str">
        <f>IF(J86="","",IF(IFERROR(VLOOKUP($B86,手順2!$A$12:$P$107,L$1,FALSE),"")&amp;IFERROR(VLOOKUP($B86,手順3!$A$12:$Q$107,L$1,FALSE),"")="",0,IFERROR(VLOOKUP($B86,手順2!$A$12:$P$107,L$1,FALSE),"")&amp;IFERROR(VLOOKUP($B86,手順3!$A$12:$Q$107,L$1,FALSE),"")))</f>
        <v/>
      </c>
      <c r="M86" s="127"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32"/>
      <c r="P86" s="132"/>
      <c r="Q86" s="132"/>
      <c r="R86"/>
      <c r="W86" s="45" t="str">
        <f>IF($AA86="","",COUNTIF($AK$18:$AK86,W$17))</f>
        <v/>
      </c>
      <c r="X86" s="45" t="str">
        <f>IF($AA86="","",COUNTIF($AK$18:$AK86,X$17))</f>
        <v/>
      </c>
      <c r="Y86" s="45" t="str">
        <f>IF($AA86="","",COUNTIF($AK$18:$AK86,Y$17))</f>
        <v/>
      </c>
      <c r="Z86" s="45" t="str">
        <f>IF($AA86="","",COUNTIF($AK$18:$AK86,Z$17))</f>
        <v/>
      </c>
      <c r="AA86" s="116" t="str">
        <f t="shared" si="12"/>
        <v/>
      </c>
      <c r="AB86" s="117" t="str">
        <f t="shared" si="13"/>
        <v/>
      </c>
      <c r="AC86" s="46" t="str">
        <f t="shared" si="14"/>
        <v/>
      </c>
      <c r="AD86" s="117" t="str">
        <f t="shared" si="15"/>
        <v/>
      </c>
      <c r="AE86" s="117" t="str">
        <f t="shared" si="16"/>
        <v/>
      </c>
      <c r="AF86" s="117" t="str">
        <f t="shared" si="17"/>
        <v/>
      </c>
      <c r="AG86" s="117" t="str">
        <f t="shared" si="18"/>
        <v/>
      </c>
      <c r="AH86" s="117" t="str">
        <f t="shared" si="19"/>
        <v/>
      </c>
      <c r="AI86" s="117" t="str">
        <f t="shared" si="20"/>
        <v/>
      </c>
      <c r="AJ86" s="117"/>
      <c r="AK86" s="118"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6" t="str">
        <f>IFERROR(VLOOKUP($B87,手順2!$A$12:$P$107,J$1,FALSE),"")&amp;IFERROR(VLOOKUP($B87,手順3!$A$12:$Q$107,J$1,FALSE),"")</f>
        <v/>
      </c>
      <c r="K87" s="127" t="str">
        <f>IF(J87="","",IF(IFERROR(VLOOKUP($B87,手順2!$A$12:$P$107,K$1,FALSE),"")&amp;IFERROR(VLOOKUP($B87,手順3!$A$12:$Q$107,K$1,FALSE),"")="",0,IFERROR(VLOOKUP($B87,手順2!$A$12:$P$107,K$1,FALSE),"")&amp;IFERROR(VLOOKUP($B87,手順3!$A$12:$Q$107,K$1,FALSE),"")))</f>
        <v/>
      </c>
      <c r="L87" s="127" t="str">
        <f>IF(J87="","",IF(IFERROR(VLOOKUP($B87,手順2!$A$12:$P$107,L$1,FALSE),"")&amp;IFERROR(VLOOKUP($B87,手順3!$A$12:$Q$107,L$1,FALSE),"")="",0,IFERROR(VLOOKUP($B87,手順2!$A$12:$P$107,L$1,FALSE),"")&amp;IFERROR(VLOOKUP($B87,手順3!$A$12:$Q$107,L$1,FALSE),"")))</f>
        <v/>
      </c>
      <c r="M87" s="127"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32"/>
      <c r="P87" s="132"/>
      <c r="Q87" s="132"/>
      <c r="R87"/>
      <c r="W87" s="45" t="str">
        <f>IF($AA87="","",COUNTIF($AK$18:$AK87,W$17))</f>
        <v/>
      </c>
      <c r="X87" s="45" t="str">
        <f>IF($AA87="","",COUNTIF($AK$18:$AK87,X$17))</f>
        <v/>
      </c>
      <c r="Y87" s="45" t="str">
        <f>IF($AA87="","",COUNTIF($AK$18:$AK87,Y$17))</f>
        <v/>
      </c>
      <c r="Z87" s="45" t="str">
        <f>IF($AA87="","",COUNTIF($AK$18:$AK87,Z$17))</f>
        <v/>
      </c>
      <c r="AA87" s="116" t="str">
        <f t="shared" si="12"/>
        <v/>
      </c>
      <c r="AB87" s="117" t="str">
        <f t="shared" si="13"/>
        <v/>
      </c>
      <c r="AC87" s="46" t="str">
        <f t="shared" si="14"/>
        <v/>
      </c>
      <c r="AD87" s="117" t="str">
        <f t="shared" si="15"/>
        <v/>
      </c>
      <c r="AE87" s="117" t="str">
        <f t="shared" si="16"/>
        <v/>
      </c>
      <c r="AF87" s="117" t="str">
        <f t="shared" si="17"/>
        <v/>
      </c>
      <c r="AG87" s="117" t="str">
        <f t="shared" si="18"/>
        <v/>
      </c>
      <c r="AH87" s="117" t="str">
        <f t="shared" si="19"/>
        <v/>
      </c>
      <c r="AI87" s="117" t="str">
        <f t="shared" si="20"/>
        <v/>
      </c>
      <c r="AJ87" s="117"/>
      <c r="AK87" s="118"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6" t="str">
        <f>IFERROR(VLOOKUP($B88,手順2!$A$12:$P$107,J$1,FALSE),"")&amp;IFERROR(VLOOKUP($B88,手順3!$A$12:$Q$107,J$1,FALSE),"")</f>
        <v/>
      </c>
      <c r="K88" s="127" t="str">
        <f>IF(J88="","",IF(IFERROR(VLOOKUP($B88,手順2!$A$12:$P$107,K$1,FALSE),"")&amp;IFERROR(VLOOKUP($B88,手順3!$A$12:$Q$107,K$1,FALSE),"")="",0,IFERROR(VLOOKUP($B88,手順2!$A$12:$P$107,K$1,FALSE),"")&amp;IFERROR(VLOOKUP($B88,手順3!$A$12:$Q$107,K$1,FALSE),"")))</f>
        <v/>
      </c>
      <c r="L88" s="127" t="str">
        <f>IF(J88="","",IF(IFERROR(VLOOKUP($B88,手順2!$A$12:$P$107,L$1,FALSE),"")&amp;IFERROR(VLOOKUP($B88,手順3!$A$12:$Q$107,L$1,FALSE),"")="",0,IFERROR(VLOOKUP($B88,手順2!$A$12:$P$107,L$1,FALSE),"")&amp;IFERROR(VLOOKUP($B88,手順3!$A$12:$Q$107,L$1,FALSE),"")))</f>
        <v/>
      </c>
      <c r="M88" s="127"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32"/>
      <c r="P88" s="132"/>
      <c r="Q88" s="132"/>
      <c r="R88"/>
      <c r="W88" s="45" t="str">
        <f>IF($AA88="","",COUNTIF($AK$18:$AK88,W$17))</f>
        <v/>
      </c>
      <c r="X88" s="45" t="str">
        <f>IF($AA88="","",COUNTIF($AK$18:$AK88,X$17))</f>
        <v/>
      </c>
      <c r="Y88" s="45" t="str">
        <f>IF($AA88="","",COUNTIF($AK$18:$AK88,Y$17))</f>
        <v/>
      </c>
      <c r="Z88" s="45" t="str">
        <f>IF($AA88="","",COUNTIF($AK$18:$AK88,Z$17))</f>
        <v/>
      </c>
      <c r="AA88" s="116" t="str">
        <f t="shared" si="12"/>
        <v/>
      </c>
      <c r="AB88" s="117" t="str">
        <f t="shared" si="13"/>
        <v/>
      </c>
      <c r="AC88" s="46" t="str">
        <f t="shared" si="14"/>
        <v/>
      </c>
      <c r="AD88" s="117" t="str">
        <f t="shared" si="15"/>
        <v/>
      </c>
      <c r="AE88" s="117" t="str">
        <f t="shared" si="16"/>
        <v/>
      </c>
      <c r="AF88" s="117" t="str">
        <f t="shared" si="17"/>
        <v/>
      </c>
      <c r="AG88" s="117" t="str">
        <f t="shared" si="18"/>
        <v/>
      </c>
      <c r="AH88" s="117" t="str">
        <f t="shared" si="19"/>
        <v/>
      </c>
      <c r="AI88" s="117" t="str">
        <f t="shared" si="20"/>
        <v/>
      </c>
      <c r="AJ88" s="117"/>
      <c r="AK88" s="118"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6" t="str">
        <f>IFERROR(VLOOKUP($B89,手順2!$A$12:$P$107,J$1,FALSE),"")&amp;IFERROR(VLOOKUP($B89,手順3!$A$12:$Q$107,J$1,FALSE),"")</f>
        <v/>
      </c>
      <c r="K89" s="127" t="str">
        <f>IF(J89="","",IF(IFERROR(VLOOKUP($B89,手順2!$A$12:$P$107,K$1,FALSE),"")&amp;IFERROR(VLOOKUP($B89,手順3!$A$12:$Q$107,K$1,FALSE),"")="",0,IFERROR(VLOOKUP($B89,手順2!$A$12:$P$107,K$1,FALSE),"")&amp;IFERROR(VLOOKUP($B89,手順3!$A$12:$Q$107,K$1,FALSE),"")))</f>
        <v/>
      </c>
      <c r="L89" s="127" t="str">
        <f>IF(J89="","",IF(IFERROR(VLOOKUP($B89,手順2!$A$12:$P$107,L$1,FALSE),"")&amp;IFERROR(VLOOKUP($B89,手順3!$A$12:$Q$107,L$1,FALSE),"")="",0,IFERROR(VLOOKUP($B89,手順2!$A$12:$P$107,L$1,FALSE),"")&amp;IFERROR(VLOOKUP($B89,手順3!$A$12:$Q$107,L$1,FALSE),"")))</f>
        <v/>
      </c>
      <c r="M89" s="127"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32"/>
      <c r="P89" s="132"/>
      <c r="Q89" s="132"/>
      <c r="R89"/>
      <c r="W89" s="45" t="str">
        <f>IF($AA89="","",COUNTIF($AK$18:$AK89,W$17))</f>
        <v/>
      </c>
      <c r="X89" s="45" t="str">
        <f>IF($AA89="","",COUNTIF($AK$18:$AK89,X$17))</f>
        <v/>
      </c>
      <c r="Y89" s="45" t="str">
        <f>IF($AA89="","",COUNTIF($AK$18:$AK89,Y$17))</f>
        <v/>
      </c>
      <c r="Z89" s="45" t="str">
        <f>IF($AA89="","",COUNTIF($AK$18:$AK89,Z$17))</f>
        <v/>
      </c>
      <c r="AA89" s="116" t="str">
        <f t="shared" si="12"/>
        <v/>
      </c>
      <c r="AB89" s="117" t="str">
        <f t="shared" si="13"/>
        <v/>
      </c>
      <c r="AC89" s="46" t="str">
        <f t="shared" si="14"/>
        <v/>
      </c>
      <c r="AD89" s="117" t="str">
        <f t="shared" si="15"/>
        <v/>
      </c>
      <c r="AE89" s="117" t="str">
        <f t="shared" si="16"/>
        <v/>
      </c>
      <c r="AF89" s="117" t="str">
        <f t="shared" si="17"/>
        <v/>
      </c>
      <c r="AG89" s="117" t="str">
        <f t="shared" si="18"/>
        <v/>
      </c>
      <c r="AH89" s="117" t="str">
        <f t="shared" si="19"/>
        <v/>
      </c>
      <c r="AI89" s="117" t="str">
        <f t="shared" si="20"/>
        <v/>
      </c>
      <c r="AJ89" s="117"/>
      <c r="AK89" s="118"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6" t="str">
        <f>IFERROR(VLOOKUP($B90,手順2!$A$12:$P$107,J$1,FALSE),"")&amp;IFERROR(VLOOKUP($B90,手順3!$A$12:$Q$107,J$1,FALSE),"")</f>
        <v/>
      </c>
      <c r="K90" s="127" t="str">
        <f>IF(J90="","",IF(IFERROR(VLOOKUP($B90,手順2!$A$12:$P$107,K$1,FALSE),"")&amp;IFERROR(VLOOKUP($B90,手順3!$A$12:$Q$107,K$1,FALSE),"")="",0,IFERROR(VLOOKUP($B90,手順2!$A$12:$P$107,K$1,FALSE),"")&amp;IFERROR(VLOOKUP($B90,手順3!$A$12:$Q$107,K$1,FALSE),"")))</f>
        <v/>
      </c>
      <c r="L90" s="127" t="str">
        <f>IF(J90="","",IF(IFERROR(VLOOKUP($B90,手順2!$A$12:$P$107,L$1,FALSE),"")&amp;IFERROR(VLOOKUP($B90,手順3!$A$12:$Q$107,L$1,FALSE),"")="",0,IFERROR(VLOOKUP($B90,手順2!$A$12:$P$107,L$1,FALSE),"")&amp;IFERROR(VLOOKUP($B90,手順3!$A$12:$Q$107,L$1,FALSE),"")))</f>
        <v/>
      </c>
      <c r="M90" s="127"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32"/>
      <c r="P90" s="132"/>
      <c r="Q90" s="132"/>
      <c r="R90"/>
      <c r="W90" s="45" t="str">
        <f>IF($AA90="","",COUNTIF($AK$18:$AK90,W$17))</f>
        <v/>
      </c>
      <c r="X90" s="45" t="str">
        <f>IF($AA90="","",COUNTIF($AK$18:$AK90,X$17))</f>
        <v/>
      </c>
      <c r="Y90" s="45" t="str">
        <f>IF($AA90="","",COUNTIF($AK$18:$AK90,Y$17))</f>
        <v/>
      </c>
      <c r="Z90" s="45" t="str">
        <f>IF($AA90="","",COUNTIF($AK$18:$AK90,Z$17))</f>
        <v/>
      </c>
      <c r="AA90" s="116" t="str">
        <f t="shared" si="12"/>
        <v/>
      </c>
      <c r="AB90" s="117" t="str">
        <f t="shared" si="13"/>
        <v/>
      </c>
      <c r="AC90" s="46" t="str">
        <f t="shared" si="14"/>
        <v/>
      </c>
      <c r="AD90" s="117" t="str">
        <f t="shared" si="15"/>
        <v/>
      </c>
      <c r="AE90" s="117" t="str">
        <f t="shared" si="16"/>
        <v/>
      </c>
      <c r="AF90" s="117" t="str">
        <f t="shared" si="17"/>
        <v/>
      </c>
      <c r="AG90" s="117" t="str">
        <f t="shared" si="18"/>
        <v/>
      </c>
      <c r="AH90" s="117" t="str">
        <f t="shared" si="19"/>
        <v/>
      </c>
      <c r="AI90" s="117" t="str">
        <f t="shared" si="20"/>
        <v/>
      </c>
      <c r="AJ90" s="117"/>
      <c r="AK90" s="118"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6" t="str">
        <f>IFERROR(VLOOKUP($B91,手順2!$A$12:$P$107,J$1,FALSE),"")&amp;IFERROR(VLOOKUP($B91,手順3!$A$12:$Q$107,J$1,FALSE),"")</f>
        <v/>
      </c>
      <c r="K91" s="127" t="str">
        <f>IF(J91="","",IF(IFERROR(VLOOKUP($B91,手順2!$A$12:$P$107,K$1,FALSE),"")&amp;IFERROR(VLOOKUP($B91,手順3!$A$12:$Q$107,K$1,FALSE),"")="",0,IFERROR(VLOOKUP($B91,手順2!$A$12:$P$107,K$1,FALSE),"")&amp;IFERROR(VLOOKUP($B91,手順3!$A$12:$Q$107,K$1,FALSE),"")))</f>
        <v/>
      </c>
      <c r="L91" s="127" t="str">
        <f>IF(J91="","",IF(IFERROR(VLOOKUP($B91,手順2!$A$12:$P$107,L$1,FALSE),"")&amp;IFERROR(VLOOKUP($B91,手順3!$A$12:$Q$107,L$1,FALSE),"")="",0,IFERROR(VLOOKUP($B91,手順2!$A$12:$P$107,L$1,FALSE),"")&amp;IFERROR(VLOOKUP($B91,手順3!$A$12:$Q$107,L$1,FALSE),"")))</f>
        <v/>
      </c>
      <c r="M91" s="127"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32"/>
      <c r="P91" s="132"/>
      <c r="Q91" s="132"/>
      <c r="R91"/>
      <c r="W91" s="45" t="str">
        <f>IF($AA91="","",COUNTIF($AK$18:$AK91,W$17))</f>
        <v/>
      </c>
      <c r="X91" s="45" t="str">
        <f>IF($AA91="","",COUNTIF($AK$18:$AK91,X$17))</f>
        <v/>
      </c>
      <c r="Y91" s="45" t="str">
        <f>IF($AA91="","",COUNTIF($AK$18:$AK91,Y$17))</f>
        <v/>
      </c>
      <c r="Z91" s="45" t="str">
        <f>IF($AA91="","",COUNTIF($AK$18:$AK91,Z$17))</f>
        <v/>
      </c>
      <c r="AA91" s="116" t="str">
        <f t="shared" si="12"/>
        <v/>
      </c>
      <c r="AB91" s="117" t="str">
        <f t="shared" si="13"/>
        <v/>
      </c>
      <c r="AC91" s="46" t="str">
        <f t="shared" si="14"/>
        <v/>
      </c>
      <c r="AD91" s="117" t="str">
        <f t="shared" si="15"/>
        <v/>
      </c>
      <c r="AE91" s="117" t="str">
        <f t="shared" si="16"/>
        <v/>
      </c>
      <c r="AF91" s="117" t="str">
        <f t="shared" si="17"/>
        <v/>
      </c>
      <c r="AG91" s="117" t="str">
        <f t="shared" si="18"/>
        <v/>
      </c>
      <c r="AH91" s="117" t="str">
        <f t="shared" si="19"/>
        <v/>
      </c>
      <c r="AI91" s="117" t="str">
        <f t="shared" si="20"/>
        <v/>
      </c>
      <c r="AJ91" s="117"/>
      <c r="AK91" s="118"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6" t="str">
        <f>IFERROR(VLOOKUP($B92,手順2!$A$12:$P$107,J$1,FALSE),"")&amp;IFERROR(VLOOKUP($B92,手順3!$A$12:$Q$107,J$1,FALSE),"")</f>
        <v/>
      </c>
      <c r="K92" s="127" t="str">
        <f>IF(J92="","",IF(IFERROR(VLOOKUP($B92,手順2!$A$12:$P$107,K$1,FALSE),"")&amp;IFERROR(VLOOKUP($B92,手順3!$A$12:$Q$107,K$1,FALSE),"")="",0,IFERROR(VLOOKUP($B92,手順2!$A$12:$P$107,K$1,FALSE),"")&amp;IFERROR(VLOOKUP($B92,手順3!$A$12:$Q$107,K$1,FALSE),"")))</f>
        <v/>
      </c>
      <c r="L92" s="127" t="str">
        <f>IF(J92="","",IF(IFERROR(VLOOKUP($B92,手順2!$A$12:$P$107,L$1,FALSE),"")&amp;IFERROR(VLOOKUP($B92,手順3!$A$12:$Q$107,L$1,FALSE),"")="",0,IFERROR(VLOOKUP($B92,手順2!$A$12:$P$107,L$1,FALSE),"")&amp;IFERROR(VLOOKUP($B92,手順3!$A$12:$Q$107,L$1,FALSE),"")))</f>
        <v/>
      </c>
      <c r="M92" s="127"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32"/>
      <c r="P92" s="132"/>
      <c r="Q92" s="132"/>
      <c r="R92"/>
      <c r="W92" s="45" t="str">
        <f>IF($AA92="","",COUNTIF($AK$18:$AK92,W$17))</f>
        <v/>
      </c>
      <c r="X92" s="45" t="str">
        <f>IF($AA92="","",COUNTIF($AK$18:$AK92,X$17))</f>
        <v/>
      </c>
      <c r="Y92" s="45" t="str">
        <f>IF($AA92="","",COUNTIF($AK$18:$AK92,Y$17))</f>
        <v/>
      </c>
      <c r="Z92" s="45" t="str">
        <f>IF($AA92="","",COUNTIF($AK$18:$AK92,Z$17))</f>
        <v/>
      </c>
      <c r="AA92" s="116" t="str">
        <f t="shared" si="12"/>
        <v/>
      </c>
      <c r="AB92" s="117" t="str">
        <f t="shared" si="13"/>
        <v/>
      </c>
      <c r="AC92" s="46" t="str">
        <f t="shared" si="14"/>
        <v/>
      </c>
      <c r="AD92" s="117" t="str">
        <f t="shared" si="15"/>
        <v/>
      </c>
      <c r="AE92" s="117" t="str">
        <f t="shared" si="16"/>
        <v/>
      </c>
      <c r="AF92" s="117" t="str">
        <f t="shared" si="17"/>
        <v/>
      </c>
      <c r="AG92" s="117" t="str">
        <f t="shared" si="18"/>
        <v/>
      </c>
      <c r="AH92" s="117" t="str">
        <f t="shared" si="19"/>
        <v/>
      </c>
      <c r="AI92" s="117" t="str">
        <f t="shared" si="20"/>
        <v/>
      </c>
      <c r="AJ92" s="117"/>
      <c r="AK92" s="118"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6" t="str">
        <f>IFERROR(VLOOKUP($B93,手順2!$A$12:$P$107,J$1,FALSE),"")&amp;IFERROR(VLOOKUP($B93,手順3!$A$12:$Q$107,J$1,FALSE),"")</f>
        <v/>
      </c>
      <c r="K93" s="127" t="str">
        <f>IF(J93="","",IF(IFERROR(VLOOKUP($B93,手順2!$A$12:$P$107,K$1,FALSE),"")&amp;IFERROR(VLOOKUP($B93,手順3!$A$12:$Q$107,K$1,FALSE),"")="",0,IFERROR(VLOOKUP($B93,手順2!$A$12:$P$107,K$1,FALSE),"")&amp;IFERROR(VLOOKUP($B93,手順3!$A$12:$Q$107,K$1,FALSE),"")))</f>
        <v/>
      </c>
      <c r="L93" s="127" t="str">
        <f>IF(J93="","",IF(IFERROR(VLOOKUP($B93,手順2!$A$12:$P$107,L$1,FALSE),"")&amp;IFERROR(VLOOKUP($B93,手順3!$A$12:$Q$107,L$1,FALSE),"")="",0,IFERROR(VLOOKUP($B93,手順2!$A$12:$P$107,L$1,FALSE),"")&amp;IFERROR(VLOOKUP($B93,手順3!$A$12:$Q$107,L$1,FALSE),"")))</f>
        <v/>
      </c>
      <c r="M93" s="127"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32"/>
      <c r="P93" s="132"/>
      <c r="Q93" s="132"/>
      <c r="R93"/>
      <c r="W93" s="45" t="str">
        <f>IF($AA93="","",COUNTIF($AK$18:$AK93,W$17))</f>
        <v/>
      </c>
      <c r="X93" s="45" t="str">
        <f>IF($AA93="","",COUNTIF($AK$18:$AK93,X$17))</f>
        <v/>
      </c>
      <c r="Y93" s="45" t="str">
        <f>IF($AA93="","",COUNTIF($AK$18:$AK93,Y$17))</f>
        <v/>
      </c>
      <c r="Z93" s="45" t="str">
        <f>IF($AA93="","",COUNTIF($AK$18:$AK93,Z$17))</f>
        <v/>
      </c>
      <c r="AA93" s="116" t="str">
        <f t="shared" si="12"/>
        <v/>
      </c>
      <c r="AB93" s="117" t="str">
        <f t="shared" si="13"/>
        <v/>
      </c>
      <c r="AC93" s="46" t="str">
        <f t="shared" si="14"/>
        <v/>
      </c>
      <c r="AD93" s="117" t="str">
        <f t="shared" si="15"/>
        <v/>
      </c>
      <c r="AE93" s="117" t="str">
        <f t="shared" si="16"/>
        <v/>
      </c>
      <c r="AF93" s="117" t="str">
        <f t="shared" si="17"/>
        <v/>
      </c>
      <c r="AG93" s="117" t="str">
        <f t="shared" si="18"/>
        <v/>
      </c>
      <c r="AH93" s="117" t="str">
        <f t="shared" si="19"/>
        <v/>
      </c>
      <c r="AI93" s="117" t="str">
        <f t="shared" si="20"/>
        <v/>
      </c>
      <c r="AJ93" s="117"/>
      <c r="AK93" s="118"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6" t="str">
        <f>IFERROR(VLOOKUP($B94,手順2!$A$12:$P$107,J$1,FALSE),"")&amp;IFERROR(VLOOKUP($B94,手順3!$A$12:$Q$107,J$1,FALSE),"")</f>
        <v/>
      </c>
      <c r="K94" s="127" t="str">
        <f>IF(J94="","",IF(IFERROR(VLOOKUP($B94,手順2!$A$12:$P$107,K$1,FALSE),"")&amp;IFERROR(VLOOKUP($B94,手順3!$A$12:$Q$107,K$1,FALSE),"")="",0,IFERROR(VLOOKUP($B94,手順2!$A$12:$P$107,K$1,FALSE),"")&amp;IFERROR(VLOOKUP($B94,手順3!$A$12:$Q$107,K$1,FALSE),"")))</f>
        <v/>
      </c>
      <c r="L94" s="127" t="str">
        <f>IF(J94="","",IF(IFERROR(VLOOKUP($B94,手順2!$A$12:$P$107,L$1,FALSE),"")&amp;IFERROR(VLOOKUP($B94,手順3!$A$12:$Q$107,L$1,FALSE),"")="",0,IFERROR(VLOOKUP($B94,手順2!$A$12:$P$107,L$1,FALSE),"")&amp;IFERROR(VLOOKUP($B94,手順3!$A$12:$Q$107,L$1,FALSE),"")))</f>
        <v/>
      </c>
      <c r="M94" s="127"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32"/>
      <c r="P94" s="132"/>
      <c r="Q94" s="132"/>
      <c r="R94"/>
      <c r="W94" s="45" t="str">
        <f>IF($AA94="","",COUNTIF($AK$18:$AK94,W$17))</f>
        <v/>
      </c>
      <c r="X94" s="45" t="str">
        <f>IF($AA94="","",COUNTIF($AK$18:$AK94,X$17))</f>
        <v/>
      </c>
      <c r="Y94" s="45" t="str">
        <f>IF($AA94="","",COUNTIF($AK$18:$AK94,Y$17))</f>
        <v/>
      </c>
      <c r="Z94" s="45" t="str">
        <f>IF($AA94="","",COUNTIF($AK$18:$AK94,Z$17))</f>
        <v/>
      </c>
      <c r="AA94" s="116" t="str">
        <f t="shared" si="12"/>
        <v/>
      </c>
      <c r="AB94" s="117" t="str">
        <f t="shared" si="13"/>
        <v/>
      </c>
      <c r="AC94" s="46" t="str">
        <f t="shared" si="14"/>
        <v/>
      </c>
      <c r="AD94" s="117" t="str">
        <f t="shared" si="15"/>
        <v/>
      </c>
      <c r="AE94" s="117" t="str">
        <f t="shared" si="16"/>
        <v/>
      </c>
      <c r="AF94" s="117" t="str">
        <f t="shared" si="17"/>
        <v/>
      </c>
      <c r="AG94" s="117" t="str">
        <f t="shared" si="18"/>
        <v/>
      </c>
      <c r="AH94" s="117" t="str">
        <f t="shared" si="19"/>
        <v/>
      </c>
      <c r="AI94" s="117" t="str">
        <f t="shared" si="20"/>
        <v/>
      </c>
      <c r="AJ94" s="117"/>
      <c r="AK94" s="118"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6" t="str">
        <f>IFERROR(VLOOKUP($B95,手順2!$A$12:$P$107,J$1,FALSE),"")&amp;IFERROR(VLOOKUP($B95,手順3!$A$12:$Q$107,J$1,FALSE),"")</f>
        <v/>
      </c>
      <c r="K95" s="127" t="str">
        <f>IF(J95="","",IF(IFERROR(VLOOKUP($B95,手順2!$A$12:$P$107,K$1,FALSE),"")&amp;IFERROR(VLOOKUP($B95,手順3!$A$12:$Q$107,K$1,FALSE),"")="",0,IFERROR(VLOOKUP($B95,手順2!$A$12:$P$107,K$1,FALSE),"")&amp;IFERROR(VLOOKUP($B95,手順3!$A$12:$Q$107,K$1,FALSE),"")))</f>
        <v/>
      </c>
      <c r="L95" s="127" t="str">
        <f>IF(J95="","",IF(IFERROR(VLOOKUP($B95,手順2!$A$12:$P$107,L$1,FALSE),"")&amp;IFERROR(VLOOKUP($B95,手順3!$A$12:$Q$107,L$1,FALSE),"")="",0,IFERROR(VLOOKUP($B95,手順2!$A$12:$P$107,L$1,FALSE),"")&amp;IFERROR(VLOOKUP($B95,手順3!$A$12:$Q$107,L$1,FALSE),"")))</f>
        <v/>
      </c>
      <c r="M95" s="127"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32"/>
      <c r="P95" s="132"/>
      <c r="Q95" s="132"/>
      <c r="R95"/>
      <c r="W95" s="45" t="str">
        <f>IF($AA95="","",COUNTIF($AK$18:$AK95,W$17))</f>
        <v/>
      </c>
      <c r="X95" s="45" t="str">
        <f>IF($AA95="","",COUNTIF($AK$18:$AK95,X$17))</f>
        <v/>
      </c>
      <c r="Y95" s="45" t="str">
        <f>IF($AA95="","",COUNTIF($AK$18:$AK95,Y$17))</f>
        <v/>
      </c>
      <c r="Z95" s="45" t="str">
        <f>IF($AA95="","",COUNTIF($AK$18:$AK95,Z$17))</f>
        <v/>
      </c>
      <c r="AA95" s="116" t="str">
        <f t="shared" si="12"/>
        <v/>
      </c>
      <c r="AB95" s="117" t="str">
        <f t="shared" si="13"/>
        <v/>
      </c>
      <c r="AC95" s="46" t="str">
        <f t="shared" si="14"/>
        <v/>
      </c>
      <c r="AD95" s="117" t="str">
        <f t="shared" si="15"/>
        <v/>
      </c>
      <c r="AE95" s="117" t="str">
        <f t="shared" si="16"/>
        <v/>
      </c>
      <c r="AF95" s="117" t="str">
        <f t="shared" si="17"/>
        <v/>
      </c>
      <c r="AG95" s="117" t="str">
        <f t="shared" si="18"/>
        <v/>
      </c>
      <c r="AH95" s="117" t="str">
        <f t="shared" si="19"/>
        <v/>
      </c>
      <c r="AI95" s="117" t="str">
        <f t="shared" si="20"/>
        <v/>
      </c>
      <c r="AJ95" s="117"/>
      <c r="AK95" s="118"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6" t="str">
        <f>IFERROR(VLOOKUP($B96,手順2!$A$12:$P$107,J$1,FALSE),"")&amp;IFERROR(VLOOKUP($B96,手順3!$A$12:$Q$107,J$1,FALSE),"")</f>
        <v/>
      </c>
      <c r="K96" s="127" t="str">
        <f>IF(J96="","",IF(IFERROR(VLOOKUP($B96,手順2!$A$12:$P$107,K$1,FALSE),"")&amp;IFERROR(VLOOKUP($B96,手順3!$A$12:$Q$107,K$1,FALSE),"")="",0,IFERROR(VLOOKUP($B96,手順2!$A$12:$P$107,K$1,FALSE),"")&amp;IFERROR(VLOOKUP($B96,手順3!$A$12:$Q$107,K$1,FALSE),"")))</f>
        <v/>
      </c>
      <c r="L96" s="127" t="str">
        <f>IF(J96="","",IF(IFERROR(VLOOKUP($B96,手順2!$A$12:$P$107,L$1,FALSE),"")&amp;IFERROR(VLOOKUP($B96,手順3!$A$12:$Q$107,L$1,FALSE),"")="",0,IFERROR(VLOOKUP($B96,手順2!$A$12:$P$107,L$1,FALSE),"")&amp;IFERROR(VLOOKUP($B96,手順3!$A$12:$Q$107,L$1,FALSE),"")))</f>
        <v/>
      </c>
      <c r="M96" s="127"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32"/>
      <c r="P96" s="132"/>
      <c r="Q96" s="132"/>
      <c r="R96"/>
      <c r="W96" s="45" t="str">
        <f>IF($AA96="","",COUNTIF($AK$18:$AK96,W$17))</f>
        <v/>
      </c>
      <c r="X96" s="45" t="str">
        <f>IF($AA96="","",COUNTIF($AK$18:$AK96,X$17))</f>
        <v/>
      </c>
      <c r="Y96" s="45" t="str">
        <f>IF($AA96="","",COUNTIF($AK$18:$AK96,Y$17))</f>
        <v/>
      </c>
      <c r="Z96" s="45" t="str">
        <f>IF($AA96="","",COUNTIF($AK$18:$AK96,Z$17))</f>
        <v/>
      </c>
      <c r="AA96" s="116" t="str">
        <f t="shared" si="12"/>
        <v/>
      </c>
      <c r="AB96" s="117" t="str">
        <f t="shared" si="13"/>
        <v/>
      </c>
      <c r="AC96" s="46" t="str">
        <f t="shared" si="14"/>
        <v/>
      </c>
      <c r="AD96" s="117" t="str">
        <f t="shared" si="15"/>
        <v/>
      </c>
      <c r="AE96" s="117" t="str">
        <f t="shared" si="16"/>
        <v/>
      </c>
      <c r="AF96" s="117" t="str">
        <f t="shared" si="17"/>
        <v/>
      </c>
      <c r="AG96" s="117" t="str">
        <f t="shared" si="18"/>
        <v/>
      </c>
      <c r="AH96" s="117" t="str">
        <f t="shared" si="19"/>
        <v/>
      </c>
      <c r="AI96" s="117" t="str">
        <f t="shared" si="20"/>
        <v/>
      </c>
      <c r="AJ96" s="117"/>
      <c r="AK96" s="118"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6" t="str">
        <f>IFERROR(VLOOKUP($B97,手順2!$A$12:$P$107,J$1,FALSE),"")&amp;IFERROR(VLOOKUP($B97,手順3!$A$12:$Q$107,J$1,FALSE),"")</f>
        <v/>
      </c>
      <c r="K97" s="127" t="str">
        <f>IF(J97="","",IF(IFERROR(VLOOKUP($B97,手順2!$A$12:$P$107,K$1,FALSE),"")&amp;IFERROR(VLOOKUP($B97,手順3!$A$12:$Q$107,K$1,FALSE),"")="",0,IFERROR(VLOOKUP($B97,手順2!$A$12:$P$107,K$1,FALSE),"")&amp;IFERROR(VLOOKUP($B97,手順3!$A$12:$Q$107,K$1,FALSE),"")))</f>
        <v/>
      </c>
      <c r="L97" s="127" t="str">
        <f>IF(J97="","",IF(IFERROR(VLOOKUP($B97,手順2!$A$12:$P$107,L$1,FALSE),"")&amp;IFERROR(VLOOKUP($B97,手順3!$A$12:$Q$107,L$1,FALSE),"")="",0,IFERROR(VLOOKUP($B97,手順2!$A$12:$P$107,L$1,FALSE),"")&amp;IFERROR(VLOOKUP($B97,手順3!$A$12:$Q$107,L$1,FALSE),"")))</f>
        <v/>
      </c>
      <c r="M97" s="127"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32"/>
      <c r="P97" s="132"/>
      <c r="Q97" s="132"/>
      <c r="R97"/>
      <c r="W97" s="45" t="str">
        <f>IF($AA97="","",COUNTIF($AK$18:$AK97,W$17))</f>
        <v/>
      </c>
      <c r="X97" s="45" t="str">
        <f>IF($AA97="","",COUNTIF($AK$18:$AK97,X$17))</f>
        <v/>
      </c>
      <c r="Y97" s="45" t="str">
        <f>IF($AA97="","",COUNTIF($AK$18:$AK97,Y$17))</f>
        <v/>
      </c>
      <c r="Z97" s="45" t="str">
        <f>IF($AA97="","",COUNTIF($AK$18:$AK97,Z$17))</f>
        <v/>
      </c>
      <c r="AA97" s="116" t="str">
        <f t="shared" si="12"/>
        <v/>
      </c>
      <c r="AB97" s="117" t="str">
        <f t="shared" si="13"/>
        <v/>
      </c>
      <c r="AC97" s="46" t="str">
        <f t="shared" si="14"/>
        <v/>
      </c>
      <c r="AD97" s="117" t="str">
        <f t="shared" si="15"/>
        <v/>
      </c>
      <c r="AE97" s="117" t="str">
        <f t="shared" si="16"/>
        <v/>
      </c>
      <c r="AF97" s="117" t="str">
        <f t="shared" si="17"/>
        <v/>
      </c>
      <c r="AG97" s="117" t="str">
        <f t="shared" si="18"/>
        <v/>
      </c>
      <c r="AH97" s="117" t="str">
        <f t="shared" si="19"/>
        <v/>
      </c>
      <c r="AI97" s="117" t="str">
        <f t="shared" si="20"/>
        <v/>
      </c>
      <c r="AJ97" s="117"/>
      <c r="AK97" s="118"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6" t="str">
        <f>IFERROR(VLOOKUP($B98,手順2!$A$12:$P$107,J$1,FALSE),"")&amp;IFERROR(VLOOKUP($B98,手順3!$A$12:$Q$107,J$1,FALSE),"")</f>
        <v/>
      </c>
      <c r="K98" s="127" t="str">
        <f>IF(J98="","",IF(IFERROR(VLOOKUP($B98,手順2!$A$12:$P$107,K$1,FALSE),"")&amp;IFERROR(VLOOKUP($B98,手順3!$A$12:$Q$107,K$1,FALSE),"")="",0,IFERROR(VLOOKUP($B98,手順2!$A$12:$P$107,K$1,FALSE),"")&amp;IFERROR(VLOOKUP($B98,手順3!$A$12:$Q$107,K$1,FALSE),"")))</f>
        <v/>
      </c>
      <c r="L98" s="127" t="str">
        <f>IF(J98="","",IF(IFERROR(VLOOKUP($B98,手順2!$A$12:$P$107,L$1,FALSE),"")&amp;IFERROR(VLOOKUP($B98,手順3!$A$12:$Q$107,L$1,FALSE),"")="",0,IFERROR(VLOOKUP($B98,手順2!$A$12:$P$107,L$1,FALSE),"")&amp;IFERROR(VLOOKUP($B98,手順3!$A$12:$Q$107,L$1,FALSE),"")))</f>
        <v/>
      </c>
      <c r="M98" s="127"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32"/>
      <c r="P98" s="132"/>
      <c r="Q98" s="132"/>
      <c r="R98"/>
      <c r="W98" s="45" t="str">
        <f>IF($AA98="","",COUNTIF($AK$18:$AK98,W$17))</f>
        <v/>
      </c>
      <c r="X98" s="45" t="str">
        <f>IF($AA98="","",COUNTIF($AK$18:$AK98,X$17))</f>
        <v/>
      </c>
      <c r="Y98" s="45" t="str">
        <f>IF($AA98="","",COUNTIF($AK$18:$AK98,Y$17))</f>
        <v/>
      </c>
      <c r="Z98" s="45" t="str">
        <f>IF($AA98="","",COUNTIF($AK$18:$AK98,Z$17))</f>
        <v/>
      </c>
      <c r="AA98" s="116" t="str">
        <f t="shared" si="12"/>
        <v/>
      </c>
      <c r="AB98" s="117" t="str">
        <f t="shared" si="13"/>
        <v/>
      </c>
      <c r="AC98" s="46" t="str">
        <f t="shared" si="14"/>
        <v/>
      </c>
      <c r="AD98" s="117" t="str">
        <f t="shared" si="15"/>
        <v/>
      </c>
      <c r="AE98" s="117" t="str">
        <f t="shared" si="16"/>
        <v/>
      </c>
      <c r="AF98" s="117" t="str">
        <f t="shared" si="17"/>
        <v/>
      </c>
      <c r="AG98" s="117" t="str">
        <f t="shared" si="18"/>
        <v/>
      </c>
      <c r="AH98" s="117" t="str">
        <f t="shared" si="19"/>
        <v/>
      </c>
      <c r="AI98" s="117" t="str">
        <f t="shared" si="20"/>
        <v/>
      </c>
      <c r="AJ98" s="117"/>
      <c r="AK98" s="118"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6" t="str">
        <f>IFERROR(VLOOKUP($B99,手順2!$A$12:$P$107,J$1,FALSE),"")&amp;IFERROR(VLOOKUP($B99,手順3!$A$12:$Q$107,J$1,FALSE),"")</f>
        <v/>
      </c>
      <c r="K99" s="127" t="str">
        <f>IF(J99="","",IF(IFERROR(VLOOKUP($B99,手順2!$A$12:$P$107,K$1,FALSE),"")&amp;IFERROR(VLOOKUP($B99,手順3!$A$12:$Q$107,K$1,FALSE),"")="",0,IFERROR(VLOOKUP($B99,手順2!$A$12:$P$107,K$1,FALSE),"")&amp;IFERROR(VLOOKUP($B99,手順3!$A$12:$Q$107,K$1,FALSE),"")))</f>
        <v/>
      </c>
      <c r="L99" s="127" t="str">
        <f>IF(J99="","",IF(IFERROR(VLOOKUP($B99,手順2!$A$12:$P$107,L$1,FALSE),"")&amp;IFERROR(VLOOKUP($B99,手順3!$A$12:$Q$107,L$1,FALSE),"")="",0,IFERROR(VLOOKUP($B99,手順2!$A$12:$P$107,L$1,FALSE),"")&amp;IFERROR(VLOOKUP($B99,手順3!$A$12:$Q$107,L$1,FALSE),"")))</f>
        <v/>
      </c>
      <c r="M99" s="127"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32"/>
      <c r="P99" s="132"/>
      <c r="Q99" s="132"/>
      <c r="R99"/>
      <c r="W99" s="45" t="str">
        <f>IF($AA99="","",COUNTIF($AK$18:$AK99,W$17))</f>
        <v/>
      </c>
      <c r="X99" s="45" t="str">
        <f>IF($AA99="","",COUNTIF($AK$18:$AK99,X$17))</f>
        <v/>
      </c>
      <c r="Y99" s="45" t="str">
        <f>IF($AA99="","",COUNTIF($AK$18:$AK99,Y$17))</f>
        <v/>
      </c>
      <c r="Z99" s="45" t="str">
        <f>IF($AA99="","",COUNTIF($AK$18:$AK99,Z$17))</f>
        <v/>
      </c>
      <c r="AA99" s="116" t="str">
        <f t="shared" si="12"/>
        <v/>
      </c>
      <c r="AB99" s="117" t="str">
        <f t="shared" si="13"/>
        <v/>
      </c>
      <c r="AC99" s="46" t="str">
        <f t="shared" si="14"/>
        <v/>
      </c>
      <c r="AD99" s="117" t="str">
        <f t="shared" si="15"/>
        <v/>
      </c>
      <c r="AE99" s="117" t="str">
        <f t="shared" si="16"/>
        <v/>
      </c>
      <c r="AF99" s="117" t="str">
        <f t="shared" si="17"/>
        <v/>
      </c>
      <c r="AG99" s="117" t="str">
        <f t="shared" si="18"/>
        <v/>
      </c>
      <c r="AH99" s="117" t="str">
        <f t="shared" si="19"/>
        <v/>
      </c>
      <c r="AI99" s="117" t="str">
        <f t="shared" si="20"/>
        <v/>
      </c>
      <c r="AJ99" s="117"/>
      <c r="AK99" s="118"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6" t="str">
        <f>IFERROR(VLOOKUP($B100,手順2!$A$12:$P$107,J$1,FALSE),"")&amp;IFERROR(VLOOKUP($B100,手順3!$A$12:$Q$107,J$1,FALSE),"")</f>
        <v/>
      </c>
      <c r="K100" s="127" t="str">
        <f>IF(J100="","",IF(IFERROR(VLOOKUP($B100,手順2!$A$12:$P$107,K$1,FALSE),"")&amp;IFERROR(VLOOKUP($B100,手順3!$A$12:$Q$107,K$1,FALSE),"")="",0,IFERROR(VLOOKUP($B100,手順2!$A$12:$P$107,K$1,FALSE),"")&amp;IFERROR(VLOOKUP($B100,手順3!$A$12:$Q$107,K$1,FALSE),"")))</f>
        <v/>
      </c>
      <c r="L100" s="127" t="str">
        <f>IF(J100="","",IF(IFERROR(VLOOKUP($B100,手順2!$A$12:$P$107,L$1,FALSE),"")&amp;IFERROR(VLOOKUP($B100,手順3!$A$12:$Q$107,L$1,FALSE),"")="",0,IFERROR(VLOOKUP($B100,手順2!$A$12:$P$107,L$1,FALSE),"")&amp;IFERROR(VLOOKUP($B100,手順3!$A$12:$Q$107,L$1,FALSE),"")))</f>
        <v/>
      </c>
      <c r="M100" s="127"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32"/>
      <c r="P100" s="132"/>
      <c r="Q100" s="132"/>
      <c r="R100"/>
      <c r="W100" s="45" t="str">
        <f>IF($AA100="","",COUNTIF($AK$18:$AK100,W$17))</f>
        <v/>
      </c>
      <c r="X100" s="45" t="str">
        <f>IF($AA100="","",COUNTIF($AK$18:$AK100,X$17))</f>
        <v/>
      </c>
      <c r="Y100" s="45" t="str">
        <f>IF($AA100="","",COUNTIF($AK$18:$AK100,Y$17))</f>
        <v/>
      </c>
      <c r="Z100" s="45" t="str">
        <f>IF($AA100="","",COUNTIF($AK$18:$AK100,Z$17))</f>
        <v/>
      </c>
      <c r="AA100" s="116" t="str">
        <f t="shared" si="12"/>
        <v/>
      </c>
      <c r="AB100" s="117" t="str">
        <f t="shared" si="13"/>
        <v/>
      </c>
      <c r="AC100" s="46" t="str">
        <f t="shared" si="14"/>
        <v/>
      </c>
      <c r="AD100" s="117" t="str">
        <f t="shared" si="15"/>
        <v/>
      </c>
      <c r="AE100" s="117" t="str">
        <f t="shared" si="16"/>
        <v/>
      </c>
      <c r="AF100" s="117" t="str">
        <f t="shared" si="17"/>
        <v/>
      </c>
      <c r="AG100" s="117" t="str">
        <f t="shared" si="18"/>
        <v/>
      </c>
      <c r="AH100" s="117" t="str">
        <f t="shared" si="19"/>
        <v/>
      </c>
      <c r="AI100" s="117" t="str">
        <f t="shared" si="20"/>
        <v/>
      </c>
      <c r="AJ100" s="117"/>
      <c r="AK100" s="118"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6" t="str">
        <f>IFERROR(VLOOKUP($B101,手順2!$A$12:$P$107,J$1,FALSE),"")&amp;IFERROR(VLOOKUP($B101,手順3!$A$12:$Q$107,J$1,FALSE),"")</f>
        <v/>
      </c>
      <c r="K101" s="127" t="str">
        <f>IF(J101="","",IF(IFERROR(VLOOKUP($B101,手順2!$A$12:$P$107,K$1,FALSE),"")&amp;IFERROR(VLOOKUP($B101,手順3!$A$12:$Q$107,K$1,FALSE),"")="",0,IFERROR(VLOOKUP($B101,手順2!$A$12:$P$107,K$1,FALSE),"")&amp;IFERROR(VLOOKUP($B101,手順3!$A$12:$Q$107,K$1,FALSE),"")))</f>
        <v/>
      </c>
      <c r="L101" s="127" t="str">
        <f>IF(J101="","",IF(IFERROR(VLOOKUP($B101,手順2!$A$12:$P$107,L$1,FALSE),"")&amp;IFERROR(VLOOKUP($B101,手順3!$A$12:$Q$107,L$1,FALSE),"")="",0,IFERROR(VLOOKUP($B101,手順2!$A$12:$P$107,L$1,FALSE),"")&amp;IFERROR(VLOOKUP($B101,手順3!$A$12:$Q$107,L$1,FALSE),"")))</f>
        <v/>
      </c>
      <c r="M101" s="127"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32"/>
      <c r="P101" s="132"/>
      <c r="Q101" s="132"/>
      <c r="R101"/>
      <c r="W101" s="45" t="str">
        <f>IF($AA101="","",COUNTIF($AK$18:$AK101,W$17))</f>
        <v/>
      </c>
      <c r="X101" s="45" t="str">
        <f>IF($AA101="","",COUNTIF($AK$18:$AK101,X$17))</f>
        <v/>
      </c>
      <c r="Y101" s="45" t="str">
        <f>IF($AA101="","",COUNTIF($AK$18:$AK101,Y$17))</f>
        <v/>
      </c>
      <c r="Z101" s="45" t="str">
        <f>IF($AA101="","",COUNTIF($AK$18:$AK101,Z$17))</f>
        <v/>
      </c>
      <c r="AA101" s="116" t="str">
        <f t="shared" si="12"/>
        <v/>
      </c>
      <c r="AB101" s="117" t="str">
        <f t="shared" si="13"/>
        <v/>
      </c>
      <c r="AC101" s="46" t="str">
        <f t="shared" si="14"/>
        <v/>
      </c>
      <c r="AD101" s="117" t="str">
        <f t="shared" si="15"/>
        <v/>
      </c>
      <c r="AE101" s="117" t="str">
        <f t="shared" si="16"/>
        <v/>
      </c>
      <c r="AF101" s="117" t="str">
        <f t="shared" si="17"/>
        <v/>
      </c>
      <c r="AG101" s="117" t="str">
        <f t="shared" si="18"/>
        <v/>
      </c>
      <c r="AH101" s="117" t="str">
        <f t="shared" si="19"/>
        <v/>
      </c>
      <c r="AI101" s="117" t="str">
        <f t="shared" si="20"/>
        <v/>
      </c>
      <c r="AJ101" s="117"/>
      <c r="AK101" s="118"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6" t="str">
        <f>IFERROR(VLOOKUP($B102,手順2!$A$12:$P$107,J$1,FALSE),"")&amp;IFERROR(VLOOKUP($B102,手順3!$A$12:$Q$107,J$1,FALSE),"")</f>
        <v/>
      </c>
      <c r="K102" s="127" t="str">
        <f>IF(J102="","",IF(IFERROR(VLOOKUP($B102,手順2!$A$12:$P$107,K$1,FALSE),"")&amp;IFERROR(VLOOKUP($B102,手順3!$A$12:$Q$107,K$1,FALSE),"")="",0,IFERROR(VLOOKUP($B102,手順2!$A$12:$P$107,K$1,FALSE),"")&amp;IFERROR(VLOOKUP($B102,手順3!$A$12:$Q$107,K$1,FALSE),"")))</f>
        <v/>
      </c>
      <c r="L102" s="127" t="str">
        <f>IF(J102="","",IF(IFERROR(VLOOKUP($B102,手順2!$A$12:$P$107,L$1,FALSE),"")&amp;IFERROR(VLOOKUP($B102,手順3!$A$12:$Q$107,L$1,FALSE),"")="",0,IFERROR(VLOOKUP($B102,手順2!$A$12:$P$107,L$1,FALSE),"")&amp;IFERROR(VLOOKUP($B102,手順3!$A$12:$Q$107,L$1,FALSE),"")))</f>
        <v/>
      </c>
      <c r="M102" s="127"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32"/>
      <c r="P102" s="132"/>
      <c r="Q102" s="132"/>
      <c r="R102"/>
      <c r="W102" s="45" t="str">
        <f>IF($AA102="","",COUNTIF($AK$18:$AK102,W$17))</f>
        <v/>
      </c>
      <c r="X102" s="45" t="str">
        <f>IF($AA102="","",COUNTIF($AK$18:$AK102,X$17))</f>
        <v/>
      </c>
      <c r="Y102" s="45" t="str">
        <f>IF($AA102="","",COUNTIF($AK$18:$AK102,Y$17))</f>
        <v/>
      </c>
      <c r="Z102" s="45" t="str">
        <f>IF($AA102="","",COUNTIF($AK$18:$AK102,Z$17))</f>
        <v/>
      </c>
      <c r="AA102" s="116" t="str">
        <f t="shared" si="12"/>
        <v/>
      </c>
      <c r="AB102" s="117" t="str">
        <f t="shared" si="13"/>
        <v/>
      </c>
      <c r="AC102" s="46" t="str">
        <f t="shared" si="14"/>
        <v/>
      </c>
      <c r="AD102" s="117" t="str">
        <f t="shared" si="15"/>
        <v/>
      </c>
      <c r="AE102" s="117" t="str">
        <f t="shared" si="16"/>
        <v/>
      </c>
      <c r="AF102" s="117" t="str">
        <f t="shared" si="17"/>
        <v/>
      </c>
      <c r="AG102" s="117" t="str">
        <f t="shared" si="18"/>
        <v/>
      </c>
      <c r="AH102" s="117" t="str">
        <f t="shared" si="19"/>
        <v/>
      </c>
      <c r="AI102" s="117" t="str">
        <f t="shared" si="20"/>
        <v/>
      </c>
      <c r="AJ102" s="117"/>
      <c r="AK102" s="118"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6" t="str">
        <f>IFERROR(VLOOKUP($B103,手順2!$A$12:$P$107,J$1,FALSE),"")&amp;IFERROR(VLOOKUP($B103,手順3!$A$12:$Q$107,J$1,FALSE),"")</f>
        <v/>
      </c>
      <c r="K103" s="127" t="str">
        <f>IF(J103="","",IF(IFERROR(VLOOKUP($B103,手順2!$A$12:$P$107,K$1,FALSE),"")&amp;IFERROR(VLOOKUP($B103,手順3!$A$12:$Q$107,K$1,FALSE),"")="",0,IFERROR(VLOOKUP($B103,手順2!$A$12:$P$107,K$1,FALSE),"")&amp;IFERROR(VLOOKUP($B103,手順3!$A$12:$Q$107,K$1,FALSE),"")))</f>
        <v/>
      </c>
      <c r="L103" s="127" t="str">
        <f>IF(J103="","",IF(IFERROR(VLOOKUP($B103,手順2!$A$12:$P$107,L$1,FALSE),"")&amp;IFERROR(VLOOKUP($B103,手順3!$A$12:$Q$107,L$1,FALSE),"")="",0,IFERROR(VLOOKUP($B103,手順2!$A$12:$P$107,L$1,FALSE),"")&amp;IFERROR(VLOOKUP($B103,手順3!$A$12:$Q$107,L$1,FALSE),"")))</f>
        <v/>
      </c>
      <c r="M103" s="127"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32"/>
      <c r="P103" s="132"/>
      <c r="Q103" s="132"/>
      <c r="R103"/>
      <c r="W103" s="45" t="str">
        <f>IF($AA103="","",COUNTIF($AK$18:$AK103,W$17))</f>
        <v/>
      </c>
      <c r="X103" s="45" t="str">
        <f>IF($AA103="","",COUNTIF($AK$18:$AK103,X$17))</f>
        <v/>
      </c>
      <c r="Y103" s="45" t="str">
        <f>IF($AA103="","",COUNTIF($AK$18:$AK103,Y$17))</f>
        <v/>
      </c>
      <c r="Z103" s="45" t="str">
        <f>IF($AA103="","",COUNTIF($AK$18:$AK103,Z$17))</f>
        <v/>
      </c>
      <c r="AA103" s="116" t="str">
        <f t="shared" si="12"/>
        <v/>
      </c>
      <c r="AB103" s="117" t="str">
        <f t="shared" si="13"/>
        <v/>
      </c>
      <c r="AC103" s="46" t="str">
        <f t="shared" si="14"/>
        <v/>
      </c>
      <c r="AD103" s="117" t="str">
        <f t="shared" si="15"/>
        <v/>
      </c>
      <c r="AE103" s="117" t="str">
        <f t="shared" si="16"/>
        <v/>
      </c>
      <c r="AF103" s="117" t="str">
        <f t="shared" si="17"/>
        <v/>
      </c>
      <c r="AG103" s="117" t="str">
        <f t="shared" si="18"/>
        <v/>
      </c>
      <c r="AH103" s="117" t="str">
        <f t="shared" si="19"/>
        <v/>
      </c>
      <c r="AI103" s="117" t="str">
        <f t="shared" si="20"/>
        <v/>
      </c>
      <c r="AJ103" s="117"/>
      <c r="AK103" s="118"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6" t="str">
        <f>IFERROR(VLOOKUP($B104,手順2!$A$12:$P$107,J$1,FALSE),"")&amp;IFERROR(VLOOKUP($B104,手順3!$A$12:$Q$107,J$1,FALSE),"")</f>
        <v/>
      </c>
      <c r="K104" s="127" t="str">
        <f>IF(J104="","",IF(IFERROR(VLOOKUP($B104,手順2!$A$12:$P$107,K$1,FALSE),"")&amp;IFERROR(VLOOKUP($B104,手順3!$A$12:$Q$107,K$1,FALSE),"")="",0,IFERROR(VLOOKUP($B104,手順2!$A$12:$P$107,K$1,FALSE),"")&amp;IFERROR(VLOOKUP($B104,手順3!$A$12:$Q$107,K$1,FALSE),"")))</f>
        <v/>
      </c>
      <c r="L104" s="127" t="str">
        <f>IF(J104="","",IF(IFERROR(VLOOKUP($B104,手順2!$A$12:$P$107,L$1,FALSE),"")&amp;IFERROR(VLOOKUP($B104,手順3!$A$12:$Q$107,L$1,FALSE),"")="",0,IFERROR(VLOOKUP($B104,手順2!$A$12:$P$107,L$1,FALSE),"")&amp;IFERROR(VLOOKUP($B104,手順3!$A$12:$Q$107,L$1,FALSE),"")))</f>
        <v/>
      </c>
      <c r="M104" s="127"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32"/>
      <c r="P104" s="132"/>
      <c r="Q104" s="132"/>
      <c r="R104"/>
      <c r="W104" s="45" t="str">
        <f>IF($AA104="","",COUNTIF($AK$18:$AK104,W$17))</f>
        <v/>
      </c>
      <c r="X104" s="45" t="str">
        <f>IF($AA104="","",COUNTIF($AK$18:$AK104,X$17))</f>
        <v/>
      </c>
      <c r="Y104" s="45" t="str">
        <f>IF($AA104="","",COUNTIF($AK$18:$AK104,Y$17))</f>
        <v/>
      </c>
      <c r="Z104" s="45" t="str">
        <f>IF($AA104="","",COUNTIF($AK$18:$AK104,Z$17))</f>
        <v/>
      </c>
      <c r="AA104" s="116" t="str">
        <f t="shared" si="12"/>
        <v/>
      </c>
      <c r="AB104" s="117" t="str">
        <f t="shared" si="13"/>
        <v/>
      </c>
      <c r="AC104" s="46" t="str">
        <f t="shared" si="14"/>
        <v/>
      </c>
      <c r="AD104" s="117" t="str">
        <f t="shared" si="15"/>
        <v/>
      </c>
      <c r="AE104" s="117" t="str">
        <f t="shared" si="16"/>
        <v/>
      </c>
      <c r="AF104" s="117" t="str">
        <f t="shared" si="17"/>
        <v/>
      </c>
      <c r="AG104" s="117" t="str">
        <f t="shared" si="18"/>
        <v/>
      </c>
      <c r="AH104" s="117" t="str">
        <f t="shared" si="19"/>
        <v/>
      </c>
      <c r="AI104" s="117" t="str">
        <f t="shared" si="20"/>
        <v/>
      </c>
      <c r="AJ104" s="117"/>
      <c r="AK104" s="118"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6" t="str">
        <f>IFERROR(VLOOKUP($B105,手順2!$A$12:$P$107,J$1,FALSE),"")&amp;IFERROR(VLOOKUP($B105,手順3!$A$12:$Q$107,J$1,FALSE),"")</f>
        <v/>
      </c>
      <c r="K105" s="127" t="str">
        <f>IF(J105="","",IF(IFERROR(VLOOKUP($B105,手順2!$A$12:$P$107,K$1,FALSE),"")&amp;IFERROR(VLOOKUP($B105,手順3!$A$12:$Q$107,K$1,FALSE),"")="",0,IFERROR(VLOOKUP($B105,手順2!$A$12:$P$107,K$1,FALSE),"")&amp;IFERROR(VLOOKUP($B105,手順3!$A$12:$Q$107,K$1,FALSE),"")))</f>
        <v/>
      </c>
      <c r="L105" s="127" t="str">
        <f>IF(J105="","",IF(IFERROR(VLOOKUP($B105,手順2!$A$12:$P$107,L$1,FALSE),"")&amp;IFERROR(VLOOKUP($B105,手順3!$A$12:$Q$107,L$1,FALSE),"")="",0,IFERROR(VLOOKUP($B105,手順2!$A$12:$P$107,L$1,FALSE),"")&amp;IFERROR(VLOOKUP($B105,手順3!$A$12:$Q$107,L$1,FALSE),"")))</f>
        <v/>
      </c>
      <c r="M105" s="127"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32"/>
      <c r="P105" s="132"/>
      <c r="Q105" s="132"/>
      <c r="R105"/>
      <c r="W105" s="45" t="str">
        <f>IF($AA105="","",COUNTIF($AK$18:$AK105,W$17))</f>
        <v/>
      </c>
      <c r="X105" s="45" t="str">
        <f>IF($AA105="","",COUNTIF($AK$18:$AK105,X$17))</f>
        <v/>
      </c>
      <c r="Y105" s="45" t="str">
        <f>IF($AA105="","",COUNTIF($AK$18:$AK105,Y$17))</f>
        <v/>
      </c>
      <c r="Z105" s="45" t="str">
        <f>IF($AA105="","",COUNTIF($AK$18:$AK105,Z$17))</f>
        <v/>
      </c>
      <c r="AA105" s="116" t="str">
        <f t="shared" si="12"/>
        <v/>
      </c>
      <c r="AB105" s="117" t="str">
        <f t="shared" si="13"/>
        <v/>
      </c>
      <c r="AC105" s="46" t="str">
        <f t="shared" si="14"/>
        <v/>
      </c>
      <c r="AD105" s="117" t="str">
        <f t="shared" si="15"/>
        <v/>
      </c>
      <c r="AE105" s="117" t="str">
        <f t="shared" si="16"/>
        <v/>
      </c>
      <c r="AF105" s="117" t="str">
        <f t="shared" si="17"/>
        <v/>
      </c>
      <c r="AG105" s="117" t="str">
        <f t="shared" si="18"/>
        <v/>
      </c>
      <c r="AH105" s="117" t="str">
        <f t="shared" si="19"/>
        <v/>
      </c>
      <c r="AI105" s="117" t="str">
        <f t="shared" si="20"/>
        <v/>
      </c>
      <c r="AJ105" s="117"/>
      <c r="AK105" s="118"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6" t="str">
        <f>IFERROR(VLOOKUP($B106,手順2!$A$12:$P$107,J$1,FALSE),"")&amp;IFERROR(VLOOKUP($B106,手順3!$A$12:$Q$107,J$1,FALSE),"")</f>
        <v/>
      </c>
      <c r="K106" s="127" t="str">
        <f>IF(J106="","",IF(IFERROR(VLOOKUP($B106,手順2!$A$12:$P$107,K$1,FALSE),"")&amp;IFERROR(VLOOKUP($B106,手順3!$A$12:$Q$107,K$1,FALSE),"")="",0,IFERROR(VLOOKUP($B106,手順2!$A$12:$P$107,K$1,FALSE),"")&amp;IFERROR(VLOOKUP($B106,手順3!$A$12:$Q$107,K$1,FALSE),"")))</f>
        <v/>
      </c>
      <c r="L106" s="127" t="str">
        <f>IF(J106="","",IF(IFERROR(VLOOKUP($B106,手順2!$A$12:$P$107,L$1,FALSE),"")&amp;IFERROR(VLOOKUP($B106,手順3!$A$12:$Q$107,L$1,FALSE),"")="",0,IFERROR(VLOOKUP($B106,手順2!$A$12:$P$107,L$1,FALSE),"")&amp;IFERROR(VLOOKUP($B106,手順3!$A$12:$Q$107,L$1,FALSE),"")))</f>
        <v/>
      </c>
      <c r="M106" s="127"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32"/>
      <c r="P106" s="132"/>
      <c r="Q106" s="132"/>
      <c r="R106"/>
      <c r="W106" s="45" t="str">
        <f>IF($AA106="","",COUNTIF($AK$18:$AK106,W$17))</f>
        <v/>
      </c>
      <c r="X106" s="45" t="str">
        <f>IF($AA106="","",COUNTIF($AK$18:$AK106,X$17))</f>
        <v/>
      </c>
      <c r="Y106" s="45" t="str">
        <f>IF($AA106="","",COUNTIF($AK$18:$AK106,Y$17))</f>
        <v/>
      </c>
      <c r="Z106" s="45" t="str">
        <f>IF($AA106="","",COUNTIF($AK$18:$AK106,Z$17))</f>
        <v/>
      </c>
      <c r="AA106" s="119" t="str">
        <f t="shared" si="12"/>
        <v/>
      </c>
      <c r="AB106" s="120" t="str">
        <f t="shared" si="13"/>
        <v/>
      </c>
      <c r="AC106" s="60" t="str">
        <f t="shared" si="14"/>
        <v/>
      </c>
      <c r="AD106" s="120" t="str">
        <f t="shared" si="15"/>
        <v/>
      </c>
      <c r="AE106" s="120" t="str">
        <f t="shared" si="16"/>
        <v/>
      </c>
      <c r="AF106" s="120" t="str">
        <f t="shared" si="17"/>
        <v/>
      </c>
      <c r="AG106" s="120" t="str">
        <f t="shared" si="18"/>
        <v/>
      </c>
      <c r="AH106" s="120" t="str">
        <f t="shared" si="19"/>
        <v/>
      </c>
      <c r="AI106" s="120" t="str">
        <f t="shared" si="20"/>
        <v/>
      </c>
      <c r="AJ106" s="120"/>
      <c r="AK106" s="121"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6" t="str">
        <f>IFERROR(VLOOKUP($B107,手順2!$A$12:$P$107,J$1,FALSE),"")&amp;IFERROR(VLOOKUP($B107,手順3!$A$12:$Q$107,J$1,FALSE),"")</f>
        <v/>
      </c>
      <c r="K107" s="127" t="str">
        <f>IF(J107="","",IF(IFERROR(VLOOKUP($B107,手順2!$A$12:$P$107,K$1,FALSE),"")&amp;IFERROR(VLOOKUP($B107,手順3!$A$12:$Q$107,K$1,FALSE),"")="",0,IFERROR(VLOOKUP($B107,手順2!$A$12:$P$107,K$1,FALSE),"")&amp;IFERROR(VLOOKUP($B107,手順3!$A$12:$Q$107,K$1,FALSE),"")))</f>
        <v/>
      </c>
      <c r="L107" s="127" t="str">
        <f>IF(J107="","",IF(IFERROR(VLOOKUP($B107,手順2!$A$12:$P$107,L$1,FALSE),"")&amp;IFERROR(VLOOKUP($B107,手順3!$A$12:$Q$107,L$1,FALSE),"")="",0,IFERROR(VLOOKUP($B107,手順2!$A$12:$P$107,L$1,FALSE),"")&amp;IFERROR(VLOOKUP($B107,手順3!$A$12:$Q$107,L$1,FALSE),"")))</f>
        <v/>
      </c>
      <c r="M107" s="127"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32"/>
      <c r="P107" s="132"/>
      <c r="Q107" s="132"/>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6" t="str">
        <f>IFERROR(VLOOKUP($B108,手順2!$A$12:$P$107,J$1,FALSE),"")&amp;IFERROR(VLOOKUP($B108,手順3!$A$12:$Q$107,J$1,FALSE),"")</f>
        <v/>
      </c>
      <c r="K108" s="127" t="str">
        <f>IF(J108="","",IF(IFERROR(VLOOKUP($B108,手順2!$A$12:$P$107,K$1,FALSE),"")&amp;IFERROR(VLOOKUP($B108,手順3!$A$12:$Q$107,K$1,FALSE),"")="",0,IFERROR(VLOOKUP($B108,手順2!$A$12:$P$107,K$1,FALSE),"")&amp;IFERROR(VLOOKUP($B108,手順3!$A$12:$Q$107,K$1,FALSE),"")))</f>
        <v/>
      </c>
      <c r="L108" s="127" t="str">
        <f>IF(J108="","",IF(IFERROR(VLOOKUP($B108,手順2!$A$12:$P$107,L$1,FALSE),"")&amp;IFERROR(VLOOKUP($B108,手順3!$A$12:$Q$107,L$1,FALSE),"")="",0,IFERROR(VLOOKUP($B108,手順2!$A$12:$P$107,L$1,FALSE),"")&amp;IFERROR(VLOOKUP($B108,手順3!$A$12:$Q$107,L$1,FALSE),"")))</f>
        <v/>
      </c>
      <c r="M108" s="127"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32"/>
      <c r="P108" s="132"/>
      <c r="Q108" s="132"/>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6" t="str">
        <f>IFERROR(VLOOKUP($B109,手順2!$A$12:$P$107,J$1,FALSE),"")&amp;IFERROR(VLOOKUP($B109,手順3!$A$12:$Q$107,J$1,FALSE),"")</f>
        <v/>
      </c>
      <c r="K109" s="127" t="str">
        <f>IF(J109="","",IF(IFERROR(VLOOKUP($B109,手順2!$A$12:$P$107,K$1,FALSE),"")&amp;IFERROR(VLOOKUP($B109,手順3!$A$12:$Q$107,K$1,FALSE),"")="",0,IFERROR(VLOOKUP($B109,手順2!$A$12:$P$107,K$1,FALSE),"")&amp;IFERROR(VLOOKUP($B109,手順3!$A$12:$Q$107,K$1,FALSE),"")))</f>
        <v/>
      </c>
      <c r="L109" s="127" t="str">
        <f>IF(J109="","",IF(IFERROR(VLOOKUP($B109,手順2!$A$12:$P$107,L$1,FALSE),"")&amp;IFERROR(VLOOKUP($B109,手順3!$A$12:$Q$107,L$1,FALSE),"")="",0,IFERROR(VLOOKUP($B109,手順2!$A$12:$P$107,L$1,FALSE),"")&amp;IFERROR(VLOOKUP($B109,手順3!$A$12:$Q$107,L$1,FALSE),"")))</f>
        <v/>
      </c>
      <c r="M109" s="127"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32"/>
      <c r="P109" s="132"/>
      <c r="Q109" s="132"/>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6" t="str">
        <f>IFERROR(VLOOKUP($B110,手順2!$A$12:$P$107,J$1,FALSE),"")&amp;IFERROR(VLOOKUP($B110,手順3!$A$12:$Q$107,J$1,FALSE),"")</f>
        <v/>
      </c>
      <c r="K110" s="127" t="str">
        <f>IF(J110="","",IF(IFERROR(VLOOKUP($B110,手順2!$A$12:$P$107,K$1,FALSE),"")&amp;IFERROR(VLOOKUP($B110,手順3!$A$12:$Q$107,K$1,FALSE),"")="",0,IFERROR(VLOOKUP($B110,手順2!$A$12:$P$107,K$1,FALSE),"")&amp;IFERROR(VLOOKUP($B110,手順3!$A$12:$Q$107,K$1,FALSE),"")))</f>
        <v/>
      </c>
      <c r="L110" s="127" t="str">
        <f>IF(J110="","",IF(IFERROR(VLOOKUP($B110,手順2!$A$12:$P$107,L$1,FALSE),"")&amp;IFERROR(VLOOKUP($B110,手順3!$A$12:$Q$107,L$1,FALSE),"")="",0,IFERROR(VLOOKUP($B110,手順2!$A$12:$P$107,L$1,FALSE),"")&amp;IFERROR(VLOOKUP($B110,手順3!$A$12:$Q$107,L$1,FALSE),"")))</f>
        <v/>
      </c>
      <c r="M110" s="127"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32"/>
      <c r="P110" s="132"/>
      <c r="Q110" s="132"/>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6" t="str">
        <f>IFERROR(VLOOKUP($B111,手順2!$A$12:$P$107,J$1,FALSE),"")&amp;IFERROR(VLOOKUP($B111,手順3!$A$12:$Q$107,J$1,FALSE),"")</f>
        <v/>
      </c>
      <c r="K111" s="127" t="str">
        <f>IF(J111="","",IF(IFERROR(VLOOKUP($B111,手順2!$A$12:$P$107,K$1,FALSE),"")&amp;IFERROR(VLOOKUP($B111,手順3!$A$12:$Q$107,K$1,FALSE),"")="",0,IFERROR(VLOOKUP($B111,手順2!$A$12:$P$107,K$1,FALSE),"")&amp;IFERROR(VLOOKUP($B111,手順3!$A$12:$Q$107,K$1,FALSE),"")))</f>
        <v/>
      </c>
      <c r="L111" s="127" t="str">
        <f>IF(J111="","",IF(IFERROR(VLOOKUP($B111,手順2!$A$12:$P$107,L$1,FALSE),"")&amp;IFERROR(VLOOKUP($B111,手順3!$A$12:$Q$107,L$1,FALSE),"")="",0,IFERROR(VLOOKUP($B111,手順2!$A$12:$P$107,L$1,FALSE),"")&amp;IFERROR(VLOOKUP($B111,手順3!$A$12:$Q$107,L$1,FALSE),"")))</f>
        <v/>
      </c>
      <c r="M111" s="127"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32"/>
      <c r="P111" s="132"/>
      <c r="Q111" s="132"/>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6" t="str">
        <f>IFERROR(VLOOKUP($B112,手順2!$A$12:$P$107,J$1,FALSE),"")&amp;IFERROR(VLOOKUP($B112,手順3!$A$12:$Q$107,J$1,FALSE),"")</f>
        <v/>
      </c>
      <c r="K112" s="127" t="str">
        <f>IF(J112="","",IF(IFERROR(VLOOKUP($B112,手順2!$A$12:$P$107,K$1,FALSE),"")&amp;IFERROR(VLOOKUP($B112,手順3!$A$12:$Q$107,K$1,FALSE),"")="",0,IFERROR(VLOOKUP($B112,手順2!$A$12:$P$107,K$1,FALSE),"")&amp;IFERROR(VLOOKUP($B112,手順3!$A$12:$Q$107,K$1,FALSE),"")))</f>
        <v/>
      </c>
      <c r="L112" s="127" t="str">
        <f>IF(J112="","",IF(IFERROR(VLOOKUP($B112,手順2!$A$12:$P$107,L$1,FALSE),"")&amp;IFERROR(VLOOKUP($B112,手順3!$A$12:$Q$107,L$1,FALSE),"")="",0,IFERROR(VLOOKUP($B112,手順2!$A$12:$P$107,L$1,FALSE),"")&amp;IFERROR(VLOOKUP($B112,手順3!$A$12:$Q$107,L$1,FALSE),"")))</f>
        <v/>
      </c>
      <c r="M112" s="127"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32"/>
      <c r="P112" s="132"/>
      <c r="Q112" s="132"/>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6" t="str">
        <f>IFERROR(VLOOKUP($B113,手順2!$A$12:$P$107,J$1,FALSE),"")&amp;IFERROR(VLOOKUP($B113,手順3!$A$12:$Q$107,J$1,FALSE),"")</f>
        <v/>
      </c>
      <c r="K113" s="127" t="str">
        <f>IF(J113="","",IF(IFERROR(VLOOKUP($B113,手順2!$A$12:$P$107,K$1,FALSE),"")&amp;IFERROR(VLOOKUP($B113,手順3!$A$12:$Q$107,K$1,FALSE),"")="",0,IFERROR(VLOOKUP($B113,手順2!$A$12:$P$107,K$1,FALSE),"")&amp;IFERROR(VLOOKUP($B113,手順3!$A$12:$Q$107,K$1,FALSE),"")))</f>
        <v/>
      </c>
      <c r="L113" s="127" t="str">
        <f>IF(J113="","",IF(IFERROR(VLOOKUP($B113,手順2!$A$12:$P$107,L$1,FALSE),"")&amp;IFERROR(VLOOKUP($B113,手順3!$A$12:$Q$107,L$1,FALSE),"")="",0,IFERROR(VLOOKUP($B113,手順2!$A$12:$P$107,L$1,FALSE),"")&amp;IFERROR(VLOOKUP($B113,手順3!$A$12:$Q$107,L$1,FALSE),"")))</f>
        <v/>
      </c>
      <c r="M113" s="127"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32"/>
      <c r="P113" s="132"/>
      <c r="Q113" s="132"/>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6" t="str">
        <f>IFERROR(VLOOKUP($B114,手順2!$A$12:$P$107,J$1,FALSE),"")&amp;IFERROR(VLOOKUP($B114,手順3!$A$12:$Q$107,J$1,FALSE),"")</f>
        <v/>
      </c>
      <c r="K114" s="127" t="str">
        <f>IF(J114="","",IF(IFERROR(VLOOKUP($B114,手順2!$A$12:$P$107,K$1,FALSE),"")&amp;IFERROR(VLOOKUP($B114,手順3!$A$12:$Q$107,K$1,FALSE),"")="",0,IFERROR(VLOOKUP($B114,手順2!$A$12:$P$107,K$1,FALSE),"")&amp;IFERROR(VLOOKUP($B114,手順3!$A$12:$Q$107,K$1,FALSE),"")))</f>
        <v/>
      </c>
      <c r="L114" s="127" t="str">
        <f>IF(J114="","",IF(IFERROR(VLOOKUP($B114,手順2!$A$12:$P$107,L$1,FALSE),"")&amp;IFERROR(VLOOKUP($B114,手順3!$A$12:$Q$107,L$1,FALSE),"")="",0,IFERROR(VLOOKUP($B114,手順2!$A$12:$P$107,L$1,FALSE),"")&amp;IFERROR(VLOOKUP($B114,手順3!$A$12:$Q$107,L$1,FALSE),"")))</f>
        <v/>
      </c>
      <c r="M114" s="127"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32"/>
      <c r="P114" s="132"/>
      <c r="Q114" s="132"/>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6" t="str">
        <f>IFERROR(VLOOKUP($B115,手順2!$A$12:$P$107,J$1,FALSE),"")&amp;IFERROR(VLOOKUP($B115,手順3!$A$12:$Q$107,J$1,FALSE),"")</f>
        <v/>
      </c>
      <c r="K115" s="127" t="str">
        <f>IF(J115="","",IF(IFERROR(VLOOKUP($B115,手順2!$A$12:$P$107,K$1,FALSE),"")&amp;IFERROR(VLOOKUP($B115,手順3!$A$12:$Q$107,K$1,FALSE),"")="",0,IFERROR(VLOOKUP($B115,手順2!$A$12:$P$107,K$1,FALSE),"")&amp;IFERROR(VLOOKUP($B115,手順3!$A$12:$Q$107,K$1,FALSE),"")))</f>
        <v/>
      </c>
      <c r="L115" s="127" t="str">
        <f>IF(J115="","",IF(IFERROR(VLOOKUP($B115,手順2!$A$12:$P$107,L$1,FALSE),"")&amp;IFERROR(VLOOKUP($B115,手順3!$A$12:$Q$107,L$1,FALSE),"")="",0,IFERROR(VLOOKUP($B115,手順2!$A$12:$P$107,L$1,FALSE),"")&amp;IFERROR(VLOOKUP($B115,手順3!$A$12:$Q$107,L$1,FALSE),"")))</f>
        <v/>
      </c>
      <c r="M115" s="127"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32"/>
      <c r="P115" s="132"/>
      <c r="Q115" s="132"/>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6" t="str">
        <f>IFERROR(VLOOKUP($B116,手順2!$A$12:$P$107,J$1,FALSE),"")&amp;IFERROR(VLOOKUP($B116,手順3!$A$12:$Q$107,J$1,FALSE),"")</f>
        <v/>
      </c>
      <c r="K116" s="127" t="str">
        <f>IF(J116="","",IF(IFERROR(VLOOKUP($B116,手順2!$A$12:$P$107,K$1,FALSE),"")&amp;IFERROR(VLOOKUP($B116,手順3!$A$12:$Q$107,K$1,FALSE),"")="",0,IFERROR(VLOOKUP($B116,手順2!$A$12:$P$107,K$1,FALSE),"")&amp;IFERROR(VLOOKUP($B116,手順3!$A$12:$Q$107,K$1,FALSE),"")))</f>
        <v/>
      </c>
      <c r="L116" s="127" t="str">
        <f>IF(J116="","",IF(IFERROR(VLOOKUP($B116,手順2!$A$12:$P$107,L$1,FALSE),"")&amp;IFERROR(VLOOKUP($B116,手順3!$A$12:$Q$107,L$1,FALSE),"")="",0,IFERROR(VLOOKUP($B116,手順2!$A$12:$P$107,L$1,FALSE),"")&amp;IFERROR(VLOOKUP($B116,手順3!$A$12:$Q$107,L$1,FALSE),"")))</f>
        <v/>
      </c>
      <c r="M116" s="127"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32"/>
      <c r="P116" s="132"/>
      <c r="Q116" s="132"/>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6" t="str">
        <f>IFERROR(VLOOKUP($B117,手順2!$A$12:$P$107,J$1,FALSE),"")&amp;IFERROR(VLOOKUP($B117,手順3!$A$12:$Q$107,J$1,FALSE),"")</f>
        <v/>
      </c>
      <c r="K117" s="127" t="str">
        <f>IF(J117="","",IF(IFERROR(VLOOKUP($B117,手順2!$A$12:$P$107,K$1,FALSE),"")&amp;IFERROR(VLOOKUP($B117,手順3!$A$12:$Q$107,K$1,FALSE),"")="",0,IFERROR(VLOOKUP($B117,手順2!$A$12:$P$107,K$1,FALSE),"")&amp;IFERROR(VLOOKUP($B117,手順3!$A$12:$Q$107,K$1,FALSE),"")))</f>
        <v/>
      </c>
      <c r="L117" s="127" t="str">
        <f>IF(J117="","",IF(IFERROR(VLOOKUP($B117,手順2!$A$12:$P$107,L$1,FALSE),"")&amp;IFERROR(VLOOKUP($B117,手順3!$A$12:$Q$107,L$1,FALSE),"")="",0,IFERROR(VLOOKUP($B117,手順2!$A$12:$P$107,L$1,FALSE),"")&amp;IFERROR(VLOOKUP($B117,手順3!$A$12:$Q$107,L$1,FALSE),"")))</f>
        <v/>
      </c>
      <c r="M117" s="127"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32"/>
      <c r="P117" s="132"/>
      <c r="Q117" s="132"/>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6" t="str">
        <f>IFERROR(VLOOKUP($B118,手順2!$A$12:$P$107,J$1,FALSE),"")&amp;IFERROR(VLOOKUP($B118,手順3!$A$12:$Q$107,J$1,FALSE),"")</f>
        <v/>
      </c>
      <c r="K118" s="127" t="str">
        <f>IF(J118="","",IF(IFERROR(VLOOKUP($B118,手順2!$A$12:$P$107,K$1,FALSE),"")&amp;IFERROR(VLOOKUP($B118,手順3!$A$12:$Q$107,K$1,FALSE),"")="",0,IFERROR(VLOOKUP($B118,手順2!$A$12:$P$107,K$1,FALSE),"")&amp;IFERROR(VLOOKUP($B118,手順3!$A$12:$Q$107,K$1,FALSE),"")))</f>
        <v/>
      </c>
      <c r="L118" s="127" t="str">
        <f>IF(J118="","",IF(IFERROR(VLOOKUP($B118,手順2!$A$12:$P$107,L$1,FALSE),"")&amp;IFERROR(VLOOKUP($B118,手順3!$A$12:$Q$107,L$1,FALSE),"")="",0,IFERROR(VLOOKUP($B118,手順2!$A$12:$P$107,L$1,FALSE),"")&amp;IFERROR(VLOOKUP($B118,手順3!$A$12:$Q$107,L$1,FALSE),"")))</f>
        <v/>
      </c>
      <c r="M118" s="127"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32"/>
      <c r="P118" s="132"/>
      <c r="Q118" s="132"/>
      <c r="R118"/>
    </row>
  </sheetData>
  <sheetProtection sheet="1" objects="1" scenarios="1"/>
  <mergeCells count="35">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S16:U16"/>
    <mergeCell ref="D16:E16"/>
    <mergeCell ref="F16:G16"/>
    <mergeCell ref="H16:H17"/>
    <mergeCell ref="I16:I17"/>
    <mergeCell ref="J16:M16"/>
    <mergeCell ref="S19:U19"/>
    <mergeCell ref="Q9:R9"/>
    <mergeCell ref="Q10:R10"/>
    <mergeCell ref="Q11:R11"/>
    <mergeCell ref="Q12:R12"/>
    <mergeCell ref="Q13:R13"/>
    <mergeCell ref="P16:R16"/>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E7" sqref="E7"/>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295</v>
      </c>
      <c r="B1" s="1" t="s">
        <v>477</v>
      </c>
      <c r="C1" s="1">
        <v>2</v>
      </c>
      <c r="G1" s="1"/>
      <c r="H1" s="1"/>
      <c r="I1" s="1"/>
      <c r="K1" s="1"/>
      <c r="L1" s="1"/>
      <c r="M1" s="1"/>
    </row>
    <row r="2" spans="1:13" ht="19.5" x14ac:dyDescent="0.4">
      <c r="A2" s="1" t="s">
        <v>478</v>
      </c>
      <c r="B2" s="1" t="s">
        <v>479</v>
      </c>
      <c r="C2" s="1">
        <v>6</v>
      </c>
      <c r="G2" s="1"/>
      <c r="H2" s="1"/>
      <c r="I2" s="1"/>
      <c r="K2" s="1"/>
      <c r="L2" s="1"/>
      <c r="M2" s="1"/>
    </row>
    <row r="3" spans="1:13" ht="19.5" x14ac:dyDescent="0.4">
      <c r="A3" s="1" t="s">
        <v>480</v>
      </c>
      <c r="B3" s="1" t="s">
        <v>481</v>
      </c>
      <c r="C3" s="1">
        <v>8</v>
      </c>
      <c r="G3" s="1"/>
      <c r="H3" s="1"/>
      <c r="I3" s="1"/>
      <c r="K3" s="1"/>
      <c r="L3" s="1"/>
      <c r="M3" s="1"/>
    </row>
    <row r="4" spans="1:13" ht="19.5" x14ac:dyDescent="0.4">
      <c r="A4" s="1"/>
      <c r="B4" s="1"/>
      <c r="C4" s="1"/>
      <c r="G4" s="1"/>
      <c r="H4" s="1"/>
      <c r="I4" s="1"/>
      <c r="K4" s="1"/>
      <c r="L4" s="1"/>
      <c r="M4" s="1"/>
    </row>
    <row r="5" spans="1:13" ht="19.5" x14ac:dyDescent="0.4">
      <c r="A5" s="1"/>
      <c r="B5" s="1"/>
      <c r="C5" s="1"/>
      <c r="G5" s="1"/>
      <c r="H5" s="1"/>
      <c r="I5" s="1"/>
      <c r="K5" s="1"/>
      <c r="L5" s="1"/>
      <c r="M5" s="1"/>
    </row>
    <row r="6" spans="1:13" ht="19.5" x14ac:dyDescent="0.4">
      <c r="A6" s="1"/>
      <c r="B6" s="1"/>
      <c r="C6" s="1"/>
      <c r="G6" s="1"/>
      <c r="H6" s="1"/>
      <c r="I6" s="1"/>
      <c r="K6" s="1"/>
      <c r="L6" s="1"/>
      <c r="M6" s="1"/>
    </row>
    <row r="7" spans="1:13" ht="19.5" x14ac:dyDescent="0.4">
      <c r="A7" s="1"/>
      <c r="B7" s="1"/>
      <c r="C7" s="1"/>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c r="B10" s="1"/>
      <c r="C10" s="1"/>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c r="B13" s="1"/>
      <c r="C13" s="1"/>
      <c r="G13" s="1"/>
      <c r="H13" s="1"/>
      <c r="I13" s="1"/>
      <c r="K13" s="1"/>
      <c r="L13" s="1"/>
      <c r="M13" s="1"/>
    </row>
    <row r="14" spans="1:13" ht="19.5" x14ac:dyDescent="0.4">
      <c r="A14" s="1"/>
      <c r="B14" s="1"/>
      <c r="C14" s="1"/>
      <c r="G14" s="1"/>
      <c r="H14" s="1"/>
      <c r="I14" s="1"/>
      <c r="K14" s="1"/>
      <c r="L14" s="1"/>
      <c r="M14" s="1"/>
    </row>
    <row r="15" spans="1:13" ht="19.5" x14ac:dyDescent="0.4">
      <c r="A15" s="1"/>
      <c r="B15" s="1"/>
      <c r="C15" s="1"/>
      <c r="G15" s="1"/>
      <c r="H15" s="1"/>
      <c r="I15" s="1"/>
      <c r="K15" s="1"/>
      <c r="L15" s="1"/>
      <c r="M15" s="1"/>
    </row>
    <row r="16" spans="1:13" ht="19.5" x14ac:dyDescent="0.4">
      <c r="A16" s="1"/>
      <c r="B16" s="1"/>
      <c r="C16" s="1"/>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D2" sqref="D2"/>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200</v>
      </c>
      <c r="H1" s="45" t="s">
        <v>203</v>
      </c>
      <c r="I1" s="45" t="s">
        <v>495</v>
      </c>
      <c r="J1" s="45" t="s">
        <v>496</v>
      </c>
    </row>
    <row r="2" spans="1:10" x14ac:dyDescent="0.4">
      <c r="A2" s="45" t="str">
        <f>IF(B2="","",LEFT(B2,6))</f>
        <v>選択して下さ</v>
      </c>
      <c r="B2" s="45" t="str">
        <f>IF(手順1!E11="","",手順1!E11)</f>
        <v>選択して下さい</v>
      </c>
      <c r="C2" s="45" t="str">
        <f>IF(手順1!E12="","",手順1!E12)</f>
        <v>小学</v>
      </c>
      <c r="D2" s="45" t="str">
        <f>IF(手順1!E13="","",手順1!E13)</f>
        <v/>
      </c>
      <c r="E2" s="45" t="str">
        <f>IF(手順1!E14="","",手順1!E14)</f>
        <v/>
      </c>
      <c r="F2" s="45">
        <f>手順５!S14</f>
        <v>0</v>
      </c>
      <c r="G2" s="45">
        <f>手順５!S10</f>
        <v>0</v>
      </c>
      <c r="H2" s="45">
        <f>手順５!S11</f>
        <v>0</v>
      </c>
      <c r="I2" s="45">
        <f>手順2!Z9+手順2!Z9</f>
        <v>0</v>
      </c>
      <c r="J2" s="45">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246</v>
      </c>
      <c r="C1" s="45" t="s">
        <v>220</v>
      </c>
      <c r="D1" s="45" t="s">
        <v>221</v>
      </c>
      <c r="E1" s="45" t="s">
        <v>222</v>
      </c>
      <c r="F1" s="45" t="s">
        <v>223</v>
      </c>
      <c r="G1" s="45" t="s">
        <v>224</v>
      </c>
      <c r="H1" s="45" t="s">
        <v>225</v>
      </c>
      <c r="I1" s="45" t="s">
        <v>226</v>
      </c>
      <c r="J1" s="45" t="s">
        <v>229</v>
      </c>
      <c r="K1" s="45" t="s">
        <v>274</v>
      </c>
    </row>
    <row r="2" spans="1:11" x14ac:dyDescent="0.4">
      <c r="A2" s="45" t="str">
        <f>IF(手順５!AA18="","",手順５!AA18)</f>
        <v/>
      </c>
      <c r="B2" s="45" t="str">
        <f>IF(手順５!AB18="","",手順５!AB18)</f>
        <v/>
      </c>
      <c r="C2" s="45" t="str">
        <f>IF(手順５!AC18="","",手順５!AC18)</f>
        <v/>
      </c>
      <c r="D2" s="45" t="str">
        <f>IF(手順５!AD18="","",手順５!AD18)</f>
        <v/>
      </c>
      <c r="E2" s="45" t="str">
        <f>IF(手順５!AE18="","",手順５!AE18)</f>
        <v/>
      </c>
      <c r="F2" s="45" t="str">
        <f>IF(手順５!AF18="","",手順５!AF18)</f>
        <v/>
      </c>
      <c r="G2" s="45" t="str">
        <f>IF(手順５!AG18="","",手順５!AG18)</f>
        <v/>
      </c>
      <c r="H2" s="45" t="str">
        <f>IF(手順５!AH18="","",手順５!AH18)</f>
        <v/>
      </c>
      <c r="I2" s="45" t="str">
        <f>IF(手順５!AI18="","",手順５!AI18)</f>
        <v/>
      </c>
      <c r="J2" s="45" t="str">
        <f>IF(手順５!AJ18="","",手順５!AJ18)</f>
        <v/>
      </c>
      <c r="K2" s="45" t="str">
        <f>IF(手順５!N18="","",手順５!N18)</f>
        <v/>
      </c>
    </row>
    <row r="3" spans="1:11" x14ac:dyDescent="0.4">
      <c r="A3" s="45" t="str">
        <f>IF(手順５!AA19="","",手順５!AA19)</f>
        <v/>
      </c>
      <c r="B3" s="45" t="str">
        <f>IF(手順５!AB19="","",手順５!AB19)</f>
        <v/>
      </c>
      <c r="C3" s="45" t="str">
        <f>IF(手順５!AC19="","",手順５!AC19)</f>
        <v/>
      </c>
      <c r="D3" s="45" t="str">
        <f>IF(手順５!AD19="","",手順５!AD19)</f>
        <v/>
      </c>
      <c r="E3" s="45" t="str">
        <f>IF(手順５!AE19="","",手順５!AE19)</f>
        <v/>
      </c>
      <c r="F3" s="45" t="str">
        <f>IF(手順５!AF19="","",手順５!AF19)</f>
        <v/>
      </c>
      <c r="G3" s="45" t="str">
        <f>IF(手順５!AG19="","",手順５!AG19)</f>
        <v/>
      </c>
      <c r="H3" s="45" t="str">
        <f>IF(手順５!AH19="","",手順５!AH19)</f>
        <v/>
      </c>
      <c r="I3" s="45" t="str">
        <f>IF(手順５!AI19="","",手順５!AI19)</f>
        <v/>
      </c>
      <c r="J3" s="45" t="str">
        <f>IF(手順５!AJ19="","",手順５!AJ19)</f>
        <v/>
      </c>
      <c r="K3" s="45" t="str">
        <f>IF(手順５!N19="","",手順５!N19)</f>
        <v/>
      </c>
    </row>
    <row r="4" spans="1:11" x14ac:dyDescent="0.4">
      <c r="A4" s="45" t="str">
        <f>IF(手順５!AA20="","",手順５!AA20)</f>
        <v/>
      </c>
      <c r="B4" s="45" t="str">
        <f>IF(手順５!AB20="","",手順５!AB20)</f>
        <v/>
      </c>
      <c r="C4" s="45" t="str">
        <f>IF(手順５!AC20="","",手順５!AC20)</f>
        <v/>
      </c>
      <c r="D4" s="45" t="str">
        <f>IF(手順５!AD20="","",手順５!AD20)</f>
        <v/>
      </c>
      <c r="E4" s="45" t="str">
        <f>IF(手順５!AE20="","",手順５!AE20)</f>
        <v/>
      </c>
      <c r="F4" s="45" t="str">
        <f>IF(手順５!AF20="","",手順５!AF20)</f>
        <v/>
      </c>
      <c r="G4" s="45" t="str">
        <f>IF(手順５!AG20="","",手順５!AG20)</f>
        <v/>
      </c>
      <c r="H4" s="45" t="str">
        <f>IF(手順５!AH20="","",手順５!AH20)</f>
        <v/>
      </c>
      <c r="I4" s="45" t="str">
        <f>IF(手順５!AI20="","",手順５!AI20)</f>
        <v/>
      </c>
      <c r="J4" s="45" t="str">
        <f>IF(手順５!AJ20="","",手順５!AJ20)</f>
        <v/>
      </c>
      <c r="K4" s="45" t="str">
        <f>IF(手順５!N20="","",手順５!N20)</f>
        <v/>
      </c>
    </row>
    <row r="5" spans="1:11" x14ac:dyDescent="0.4">
      <c r="A5" s="45" t="str">
        <f>IF(手順５!AA21="","",手順５!AA21)</f>
        <v/>
      </c>
      <c r="B5" s="45" t="str">
        <f>IF(手順５!AB21="","",手順５!AB21)</f>
        <v/>
      </c>
      <c r="C5" s="45" t="str">
        <f>IF(手順５!AC21="","",手順５!AC21)</f>
        <v/>
      </c>
      <c r="D5" s="45" t="str">
        <f>IF(手順５!AD21="","",手順５!AD21)</f>
        <v/>
      </c>
      <c r="E5" s="45" t="str">
        <f>IF(手順５!AE21="","",手順５!AE21)</f>
        <v/>
      </c>
      <c r="F5" s="45" t="str">
        <f>IF(手順５!AF21="","",手順５!AF21)</f>
        <v/>
      </c>
      <c r="G5" s="45" t="str">
        <f>IF(手順５!AG21="","",手順５!AG21)</f>
        <v/>
      </c>
      <c r="H5" s="45" t="str">
        <f>IF(手順５!AH21="","",手順５!AH21)</f>
        <v/>
      </c>
      <c r="I5" s="45" t="str">
        <f>IF(手順５!AI21="","",手順５!AI21)</f>
        <v/>
      </c>
      <c r="J5" s="45" t="str">
        <f>IF(手順５!AJ21="","",手順５!AJ21)</f>
        <v/>
      </c>
      <c r="K5" s="45" t="str">
        <f>IF(手順５!N21="","",手順５!N21)</f>
        <v/>
      </c>
    </row>
    <row r="6" spans="1:11" x14ac:dyDescent="0.4">
      <c r="A6" s="45" t="str">
        <f>IF(手順５!AA22="","",手順５!AA22)</f>
        <v/>
      </c>
      <c r="B6" s="45" t="str">
        <f>IF(手順５!AB22="","",手順５!AB22)</f>
        <v/>
      </c>
      <c r="C6" s="45" t="str">
        <f>IF(手順５!AC22="","",手順５!AC22)</f>
        <v/>
      </c>
      <c r="D6" s="45" t="str">
        <f>IF(手順５!AD22="","",手順５!AD22)</f>
        <v/>
      </c>
      <c r="E6" s="45" t="str">
        <f>IF(手順５!AE22="","",手順５!AE22)</f>
        <v/>
      </c>
      <c r="F6" s="45" t="str">
        <f>IF(手順５!AF22="","",手順５!AF22)</f>
        <v/>
      </c>
      <c r="G6" s="45" t="str">
        <f>IF(手順５!AG22="","",手順５!AG22)</f>
        <v/>
      </c>
      <c r="H6" s="45" t="str">
        <f>IF(手順５!AH22="","",手順５!AH22)</f>
        <v/>
      </c>
      <c r="I6" s="45" t="str">
        <f>IF(手順５!AI22="","",手順５!AI22)</f>
        <v/>
      </c>
      <c r="J6" s="45" t="str">
        <f>IF(手順５!AJ22="","",手順５!AJ22)</f>
        <v/>
      </c>
      <c r="K6" s="45" t="str">
        <f>IF(手順５!N22="","",手順５!N22)</f>
        <v/>
      </c>
    </row>
    <row r="7" spans="1:11" x14ac:dyDescent="0.4">
      <c r="A7" s="45" t="str">
        <f>IF(手順５!AA23="","",手順５!AA23)</f>
        <v/>
      </c>
      <c r="B7" s="45" t="str">
        <f>IF(手順５!AB23="","",手順５!AB23)</f>
        <v/>
      </c>
      <c r="C7" s="45" t="str">
        <f>IF(手順５!AC23="","",手順５!AC23)</f>
        <v/>
      </c>
      <c r="D7" s="45" t="str">
        <f>IF(手順５!AD23="","",手順５!AD23)</f>
        <v/>
      </c>
      <c r="E7" s="45" t="str">
        <f>IF(手順５!AE23="","",手順５!AE23)</f>
        <v/>
      </c>
      <c r="F7" s="45" t="str">
        <f>IF(手順５!AF23="","",手順５!AF23)</f>
        <v/>
      </c>
      <c r="G7" s="45" t="str">
        <f>IF(手順５!AG23="","",手順５!AG23)</f>
        <v/>
      </c>
      <c r="H7" s="45" t="str">
        <f>IF(手順５!AH23="","",手順５!AH23)</f>
        <v/>
      </c>
      <c r="I7" s="45" t="str">
        <f>IF(手順５!AI23="","",手順５!AI23)</f>
        <v/>
      </c>
      <c r="J7" s="45" t="str">
        <f>IF(手順５!AJ23="","",手順５!AJ23)</f>
        <v/>
      </c>
      <c r="K7" s="45" t="str">
        <f>IF(手順５!N23="","",手順５!N23)</f>
        <v/>
      </c>
    </row>
    <row r="8" spans="1:11" x14ac:dyDescent="0.4">
      <c r="A8" s="45" t="str">
        <f>IF(手順５!AA24="","",手順５!AA24)</f>
        <v/>
      </c>
      <c r="B8" s="45" t="str">
        <f>IF(手順５!AB24="","",手順５!AB24)</f>
        <v/>
      </c>
      <c r="C8" s="45" t="str">
        <f>IF(手順５!AC24="","",手順５!AC24)</f>
        <v/>
      </c>
      <c r="D8" s="45" t="str">
        <f>IF(手順５!AD24="","",手順５!AD24)</f>
        <v/>
      </c>
      <c r="E8" s="45" t="str">
        <f>IF(手順５!AE24="","",手順５!AE24)</f>
        <v/>
      </c>
      <c r="F8" s="45" t="str">
        <f>IF(手順５!AF24="","",手順５!AF24)</f>
        <v/>
      </c>
      <c r="G8" s="45" t="str">
        <f>IF(手順５!AG24="","",手順５!AG24)</f>
        <v/>
      </c>
      <c r="H8" s="45" t="str">
        <f>IF(手順５!AH24="","",手順５!AH24)</f>
        <v/>
      </c>
      <c r="I8" s="45" t="str">
        <f>IF(手順５!AI24="","",手順５!AI24)</f>
        <v/>
      </c>
      <c r="J8" s="45" t="str">
        <f>IF(手順５!AJ24="","",手順５!AJ24)</f>
        <v/>
      </c>
      <c r="K8" s="45" t="str">
        <f>IF(手順５!N24="","",手順５!N24)</f>
        <v/>
      </c>
    </row>
    <row r="9" spans="1:11" x14ac:dyDescent="0.4">
      <c r="A9" s="45" t="str">
        <f>IF(手順５!AA25="","",手順５!AA25)</f>
        <v/>
      </c>
      <c r="B9" s="45" t="str">
        <f>IF(手順５!AB25="","",手順５!AB25)</f>
        <v/>
      </c>
      <c r="C9" s="45" t="str">
        <f>IF(手順５!AC25="","",手順５!AC25)</f>
        <v/>
      </c>
      <c r="D9" s="45" t="str">
        <f>IF(手順５!AD25="","",手順５!AD25)</f>
        <v/>
      </c>
      <c r="E9" s="45" t="str">
        <f>IF(手順５!AE25="","",手順５!AE25)</f>
        <v/>
      </c>
      <c r="F9" s="45" t="str">
        <f>IF(手順５!AF25="","",手順５!AF25)</f>
        <v/>
      </c>
      <c r="G9" s="45" t="str">
        <f>IF(手順５!AG25="","",手順５!AG25)</f>
        <v/>
      </c>
      <c r="H9" s="45" t="str">
        <f>IF(手順５!AH25="","",手順５!AH25)</f>
        <v/>
      </c>
      <c r="I9" s="45" t="str">
        <f>IF(手順５!AI25="","",手順５!AI25)</f>
        <v/>
      </c>
      <c r="J9" s="45" t="str">
        <f>IF(手順５!AJ25="","",手順５!AJ25)</f>
        <v/>
      </c>
      <c r="K9" s="45" t="str">
        <f>IF(手順５!N25="","",手順５!N25)</f>
        <v/>
      </c>
    </row>
    <row r="10" spans="1:11" x14ac:dyDescent="0.4">
      <c r="A10" s="45" t="str">
        <f>IF(手順５!AA26="","",手順５!AA26)</f>
        <v/>
      </c>
      <c r="B10" s="45" t="str">
        <f>IF(手順５!AB26="","",手順５!AB26)</f>
        <v/>
      </c>
      <c r="C10" s="45" t="str">
        <f>IF(手順５!AC26="","",手順５!AC26)</f>
        <v/>
      </c>
      <c r="D10" s="45" t="str">
        <f>IF(手順５!AD26="","",手順５!AD26)</f>
        <v/>
      </c>
      <c r="E10" s="45" t="str">
        <f>IF(手順５!AE26="","",手順５!AE26)</f>
        <v/>
      </c>
      <c r="F10" s="45" t="str">
        <f>IF(手順５!AF26="","",手順５!AF26)</f>
        <v/>
      </c>
      <c r="G10" s="45" t="str">
        <f>IF(手順５!AG26="","",手順５!AG26)</f>
        <v/>
      </c>
      <c r="H10" s="45" t="str">
        <f>IF(手順５!AH26="","",手順５!AH26)</f>
        <v/>
      </c>
      <c r="I10" s="45" t="str">
        <f>IF(手順５!AI26="","",手順５!AI26)</f>
        <v/>
      </c>
      <c r="J10" s="45" t="str">
        <f>IF(手順５!AJ26="","",手順５!AJ26)</f>
        <v/>
      </c>
      <c r="K10" s="45" t="str">
        <f>IF(手順５!N26="","",手順５!N26)</f>
        <v/>
      </c>
    </row>
    <row r="11" spans="1:11" x14ac:dyDescent="0.4">
      <c r="A11" s="45" t="str">
        <f>IF(手順５!AA27="","",手順５!AA27)</f>
        <v/>
      </c>
      <c r="B11" s="45" t="str">
        <f>IF(手順５!AB27="","",手順５!AB27)</f>
        <v/>
      </c>
      <c r="C11" s="45" t="str">
        <f>IF(手順５!AC27="","",手順５!AC27)</f>
        <v/>
      </c>
      <c r="D11" s="45" t="str">
        <f>IF(手順５!AD27="","",手順５!AD27)</f>
        <v/>
      </c>
      <c r="E11" s="45" t="str">
        <f>IF(手順５!AE27="","",手順５!AE27)</f>
        <v/>
      </c>
      <c r="F11" s="45" t="str">
        <f>IF(手順５!AF27="","",手順５!AF27)</f>
        <v/>
      </c>
      <c r="G11" s="45" t="str">
        <f>IF(手順５!AG27="","",手順５!AG27)</f>
        <v/>
      </c>
      <c r="H11" s="45" t="str">
        <f>IF(手順５!AH27="","",手順５!AH27)</f>
        <v/>
      </c>
      <c r="I11" s="45" t="str">
        <f>IF(手順５!AI27="","",手順５!AI27)</f>
        <v/>
      </c>
      <c r="J11" s="45" t="str">
        <f>IF(手順５!AJ27="","",手順５!AJ27)</f>
        <v/>
      </c>
      <c r="K11" s="45" t="str">
        <f>IF(手順５!N27="","",手順５!N27)</f>
        <v/>
      </c>
    </row>
    <row r="12" spans="1:11" x14ac:dyDescent="0.4">
      <c r="A12" s="45" t="str">
        <f>IF(手順５!AA28="","",手順５!AA28)</f>
        <v/>
      </c>
      <c r="B12" s="45" t="str">
        <f>IF(手順５!AB28="","",手順５!AB28)</f>
        <v/>
      </c>
      <c r="C12" s="45" t="str">
        <f>IF(手順５!AC28="","",手順５!AC28)</f>
        <v/>
      </c>
      <c r="D12" s="45" t="str">
        <f>IF(手順５!AD28="","",手順５!AD28)</f>
        <v/>
      </c>
      <c r="E12" s="45" t="str">
        <f>IF(手順５!AE28="","",手順５!AE28)</f>
        <v/>
      </c>
      <c r="F12" s="45" t="str">
        <f>IF(手順５!AF28="","",手順５!AF28)</f>
        <v/>
      </c>
      <c r="G12" s="45" t="str">
        <f>IF(手順５!AG28="","",手順５!AG28)</f>
        <v/>
      </c>
      <c r="H12" s="45" t="str">
        <f>IF(手順５!AH28="","",手順５!AH28)</f>
        <v/>
      </c>
      <c r="I12" s="45" t="str">
        <f>IF(手順５!AI28="","",手順５!AI28)</f>
        <v/>
      </c>
      <c r="J12" s="45" t="str">
        <f>IF(手順５!AJ28="","",手順５!AJ28)</f>
        <v/>
      </c>
      <c r="K12" s="45" t="str">
        <f>IF(手順５!N28="","",手順５!N28)</f>
        <v/>
      </c>
    </row>
    <row r="13" spans="1:11" x14ac:dyDescent="0.4">
      <c r="A13" s="45" t="str">
        <f>IF(手順５!AA29="","",手順５!AA29)</f>
        <v/>
      </c>
      <c r="B13" s="45" t="str">
        <f>IF(手順５!AB29="","",手順５!AB29)</f>
        <v/>
      </c>
      <c r="C13" s="45" t="str">
        <f>IF(手順５!AC29="","",手順５!AC29)</f>
        <v/>
      </c>
      <c r="D13" s="45" t="str">
        <f>IF(手順５!AD29="","",手順５!AD29)</f>
        <v/>
      </c>
      <c r="E13" s="45" t="str">
        <f>IF(手順５!AE29="","",手順５!AE29)</f>
        <v/>
      </c>
      <c r="F13" s="45" t="str">
        <f>IF(手順５!AF29="","",手順５!AF29)</f>
        <v/>
      </c>
      <c r="G13" s="45" t="str">
        <f>IF(手順５!AG29="","",手順５!AG29)</f>
        <v/>
      </c>
      <c r="H13" s="45" t="str">
        <f>IF(手順５!AH29="","",手順５!AH29)</f>
        <v/>
      </c>
      <c r="I13" s="45" t="str">
        <f>IF(手順５!AI29="","",手順５!AI29)</f>
        <v/>
      </c>
      <c r="J13" s="45" t="str">
        <f>IF(手順５!AJ29="","",手順５!AJ29)</f>
        <v/>
      </c>
      <c r="K13" s="45" t="str">
        <f>IF(手順５!N29="","",手順５!N29)</f>
        <v/>
      </c>
    </row>
    <row r="14" spans="1:11" x14ac:dyDescent="0.4">
      <c r="A14" s="45" t="str">
        <f>IF(手順５!AA30="","",手順５!AA30)</f>
        <v/>
      </c>
      <c r="B14" s="45" t="str">
        <f>IF(手順５!AB30="","",手順５!AB30)</f>
        <v/>
      </c>
      <c r="C14" s="45" t="str">
        <f>IF(手順５!AC30="","",手順５!AC30)</f>
        <v/>
      </c>
      <c r="D14" s="45" t="str">
        <f>IF(手順５!AD30="","",手順５!AD30)</f>
        <v/>
      </c>
      <c r="E14" s="45" t="str">
        <f>IF(手順５!AE30="","",手順５!AE30)</f>
        <v/>
      </c>
      <c r="F14" s="45" t="str">
        <f>IF(手順５!AF30="","",手順５!AF30)</f>
        <v/>
      </c>
      <c r="G14" s="45" t="str">
        <f>IF(手順５!AG30="","",手順５!AG30)</f>
        <v/>
      </c>
      <c r="H14" s="45" t="str">
        <f>IF(手順５!AH30="","",手順５!AH30)</f>
        <v/>
      </c>
      <c r="I14" s="45" t="str">
        <f>IF(手順５!AI30="","",手順５!AI30)</f>
        <v/>
      </c>
      <c r="J14" s="45" t="str">
        <f>IF(手順５!AJ30="","",手順５!AJ30)</f>
        <v/>
      </c>
      <c r="K14" s="45" t="str">
        <f>IF(手順５!N30="","",手順５!N30)</f>
        <v/>
      </c>
    </row>
    <row r="15" spans="1:11" x14ac:dyDescent="0.4">
      <c r="A15" s="45" t="str">
        <f>IF(手順５!AA31="","",手順５!AA31)</f>
        <v/>
      </c>
      <c r="B15" s="45" t="str">
        <f>IF(手順５!AB31="","",手順５!AB31)</f>
        <v/>
      </c>
      <c r="C15" s="45" t="str">
        <f>IF(手順５!AC31="","",手順５!AC31)</f>
        <v/>
      </c>
      <c r="D15" s="45" t="str">
        <f>IF(手順５!AD31="","",手順５!AD31)</f>
        <v/>
      </c>
      <c r="E15" s="45" t="str">
        <f>IF(手順５!AE31="","",手順５!AE31)</f>
        <v/>
      </c>
      <c r="F15" s="45" t="str">
        <f>IF(手順５!AF31="","",手順５!AF31)</f>
        <v/>
      </c>
      <c r="G15" s="45" t="str">
        <f>IF(手順５!AG31="","",手順５!AG31)</f>
        <v/>
      </c>
      <c r="H15" s="45" t="str">
        <f>IF(手順５!AH31="","",手順５!AH31)</f>
        <v/>
      </c>
      <c r="I15" s="45" t="str">
        <f>IF(手順５!AI31="","",手順５!AI31)</f>
        <v/>
      </c>
      <c r="J15" s="45" t="str">
        <f>IF(手順５!AJ31="","",手順５!AJ31)</f>
        <v/>
      </c>
      <c r="K15" s="45" t="str">
        <f>IF(手順５!N31="","",手順５!N31)</f>
        <v/>
      </c>
    </row>
    <row r="16" spans="1:11" x14ac:dyDescent="0.4">
      <c r="A16" s="45" t="str">
        <f>IF(手順５!AA32="","",手順５!AA32)</f>
        <v/>
      </c>
      <c r="B16" s="45" t="str">
        <f>IF(手順５!AB32="","",手順５!AB32)</f>
        <v/>
      </c>
      <c r="C16" s="45" t="str">
        <f>IF(手順５!AC32="","",手順５!AC32)</f>
        <v/>
      </c>
      <c r="D16" s="45" t="str">
        <f>IF(手順５!AD32="","",手順５!AD32)</f>
        <v/>
      </c>
      <c r="E16" s="45" t="str">
        <f>IF(手順５!AE32="","",手順５!AE32)</f>
        <v/>
      </c>
      <c r="F16" s="45" t="str">
        <f>IF(手順５!AF32="","",手順５!AF32)</f>
        <v/>
      </c>
      <c r="G16" s="45" t="str">
        <f>IF(手順５!AG32="","",手順５!AG32)</f>
        <v/>
      </c>
      <c r="H16" s="45" t="str">
        <f>IF(手順５!AH32="","",手順５!AH32)</f>
        <v/>
      </c>
      <c r="I16" s="45" t="str">
        <f>IF(手順５!AI32="","",手順５!AI32)</f>
        <v/>
      </c>
      <c r="J16" s="45" t="str">
        <f>IF(手順５!AJ32="","",手順５!AJ32)</f>
        <v/>
      </c>
      <c r="K16" s="45" t="str">
        <f>IF(手順５!N32="","",手順５!N32)</f>
        <v/>
      </c>
    </row>
    <row r="17" spans="1:11" x14ac:dyDescent="0.4">
      <c r="A17" s="45" t="str">
        <f>IF(手順５!AA33="","",手順５!AA33)</f>
        <v/>
      </c>
      <c r="B17" s="45" t="str">
        <f>IF(手順５!AB33="","",手順５!AB33)</f>
        <v/>
      </c>
      <c r="C17" s="45" t="str">
        <f>IF(手順５!AC33="","",手順５!AC33)</f>
        <v/>
      </c>
      <c r="D17" s="45" t="str">
        <f>IF(手順５!AD33="","",手順５!AD33)</f>
        <v/>
      </c>
      <c r="E17" s="45" t="str">
        <f>IF(手順５!AE33="","",手順５!AE33)</f>
        <v/>
      </c>
      <c r="F17" s="45" t="str">
        <f>IF(手順５!AF33="","",手順５!AF33)</f>
        <v/>
      </c>
      <c r="G17" s="45" t="str">
        <f>IF(手順５!AG33="","",手順５!AG33)</f>
        <v/>
      </c>
      <c r="H17" s="45" t="str">
        <f>IF(手順５!AH33="","",手順５!AH33)</f>
        <v/>
      </c>
      <c r="I17" s="45" t="str">
        <f>IF(手順５!AI33="","",手順５!AI33)</f>
        <v/>
      </c>
      <c r="J17" s="45" t="str">
        <f>IF(手順５!AJ33="","",手順５!AJ33)</f>
        <v/>
      </c>
      <c r="K17" s="45" t="str">
        <f>IF(手順５!N33="","",手順５!N33)</f>
        <v/>
      </c>
    </row>
    <row r="18" spans="1:11" x14ac:dyDescent="0.4">
      <c r="A18" s="45" t="str">
        <f>IF(手順５!AA34="","",手順５!AA34)</f>
        <v/>
      </c>
      <c r="B18" s="45" t="str">
        <f>IF(手順５!AB34="","",手順５!AB34)</f>
        <v/>
      </c>
      <c r="C18" s="45" t="str">
        <f>IF(手順５!AC34="","",手順５!AC34)</f>
        <v/>
      </c>
      <c r="D18" s="45" t="str">
        <f>IF(手順５!AD34="","",手順５!AD34)</f>
        <v/>
      </c>
      <c r="E18" s="45" t="str">
        <f>IF(手順５!AE34="","",手順５!AE34)</f>
        <v/>
      </c>
      <c r="F18" s="45" t="str">
        <f>IF(手順５!AF34="","",手順５!AF34)</f>
        <v/>
      </c>
      <c r="G18" s="45" t="str">
        <f>IF(手順５!AG34="","",手順５!AG34)</f>
        <v/>
      </c>
      <c r="H18" s="45" t="str">
        <f>IF(手順５!AH34="","",手順５!AH34)</f>
        <v/>
      </c>
      <c r="I18" s="45" t="str">
        <f>IF(手順５!AI34="","",手順５!AI34)</f>
        <v/>
      </c>
      <c r="J18" s="45" t="str">
        <f>IF(手順５!AJ34="","",手順５!AJ34)</f>
        <v/>
      </c>
      <c r="K18" s="45" t="str">
        <f>IF(手順５!N34="","",手順５!N34)</f>
        <v/>
      </c>
    </row>
    <row r="19" spans="1:11" x14ac:dyDescent="0.4">
      <c r="A19" s="45" t="str">
        <f>IF(手順５!AA35="","",手順５!AA35)</f>
        <v/>
      </c>
      <c r="B19" s="45" t="str">
        <f>IF(手順５!AB35="","",手順５!AB35)</f>
        <v/>
      </c>
      <c r="C19" s="45" t="str">
        <f>IF(手順５!AC35="","",手順５!AC35)</f>
        <v/>
      </c>
      <c r="D19" s="45" t="str">
        <f>IF(手順５!AD35="","",手順５!AD35)</f>
        <v/>
      </c>
      <c r="E19" s="45" t="str">
        <f>IF(手順５!AE35="","",手順５!AE35)</f>
        <v/>
      </c>
      <c r="F19" s="45" t="str">
        <f>IF(手順５!AF35="","",手順５!AF35)</f>
        <v/>
      </c>
      <c r="G19" s="45" t="str">
        <f>IF(手順５!AG35="","",手順５!AG35)</f>
        <v/>
      </c>
      <c r="H19" s="45" t="str">
        <f>IF(手順５!AH35="","",手順５!AH35)</f>
        <v/>
      </c>
      <c r="I19" s="45" t="str">
        <f>IF(手順５!AI35="","",手順５!AI35)</f>
        <v/>
      </c>
      <c r="J19" s="45" t="str">
        <f>IF(手順５!AJ35="","",手順５!AJ35)</f>
        <v/>
      </c>
      <c r="K19" s="45" t="str">
        <f>IF(手順５!N35="","",手順５!N35)</f>
        <v/>
      </c>
    </row>
    <row r="20" spans="1:11" x14ac:dyDescent="0.4">
      <c r="A20" s="45" t="str">
        <f>IF(手順５!AA36="","",手順５!AA36)</f>
        <v/>
      </c>
      <c r="B20" s="45" t="str">
        <f>IF(手順５!AB36="","",手順５!AB36)</f>
        <v/>
      </c>
      <c r="C20" s="45" t="str">
        <f>IF(手順５!AC36="","",手順５!AC36)</f>
        <v/>
      </c>
      <c r="D20" s="45" t="str">
        <f>IF(手順５!AD36="","",手順５!AD36)</f>
        <v/>
      </c>
      <c r="E20" s="45" t="str">
        <f>IF(手順５!AE36="","",手順５!AE36)</f>
        <v/>
      </c>
      <c r="F20" s="45" t="str">
        <f>IF(手順５!AF36="","",手順５!AF36)</f>
        <v/>
      </c>
      <c r="G20" s="45" t="str">
        <f>IF(手順５!AG36="","",手順５!AG36)</f>
        <v/>
      </c>
      <c r="H20" s="45" t="str">
        <f>IF(手順５!AH36="","",手順５!AH36)</f>
        <v/>
      </c>
      <c r="I20" s="45" t="str">
        <f>IF(手順５!AI36="","",手順５!AI36)</f>
        <v/>
      </c>
      <c r="J20" s="45" t="str">
        <f>IF(手順５!AJ36="","",手順５!AJ36)</f>
        <v/>
      </c>
      <c r="K20" s="45" t="str">
        <f>IF(手順５!N36="","",手順５!N36)</f>
        <v/>
      </c>
    </row>
    <row r="21" spans="1:11" x14ac:dyDescent="0.4">
      <c r="A21" s="45" t="str">
        <f>IF(手順５!AA37="","",手順５!AA37)</f>
        <v/>
      </c>
      <c r="B21" s="45" t="str">
        <f>IF(手順５!AB37="","",手順５!AB37)</f>
        <v/>
      </c>
      <c r="C21" s="45" t="str">
        <f>IF(手順５!AC37="","",手順５!AC37)</f>
        <v/>
      </c>
      <c r="D21" s="45" t="str">
        <f>IF(手順５!AD37="","",手順５!AD37)</f>
        <v/>
      </c>
      <c r="E21" s="45" t="str">
        <f>IF(手順５!AE37="","",手順５!AE37)</f>
        <v/>
      </c>
      <c r="F21" s="45" t="str">
        <f>IF(手順５!AF37="","",手順５!AF37)</f>
        <v/>
      </c>
      <c r="G21" s="45" t="str">
        <f>IF(手順５!AG37="","",手順５!AG37)</f>
        <v/>
      </c>
      <c r="H21" s="45" t="str">
        <f>IF(手順５!AH37="","",手順５!AH37)</f>
        <v/>
      </c>
      <c r="I21" s="45" t="str">
        <f>IF(手順５!AI37="","",手順５!AI37)</f>
        <v/>
      </c>
      <c r="J21" s="45" t="str">
        <f>IF(手順５!AJ37="","",手順５!AJ37)</f>
        <v/>
      </c>
      <c r="K21" s="45" t="str">
        <f>IF(手順５!N37="","",手順５!N37)</f>
        <v/>
      </c>
    </row>
    <row r="22" spans="1:11" x14ac:dyDescent="0.4">
      <c r="A22" s="45" t="str">
        <f>IF(手順５!AA38="","",手順５!AA38)</f>
        <v/>
      </c>
      <c r="B22" s="45" t="str">
        <f>IF(手順５!AB38="","",手順５!AB38)</f>
        <v/>
      </c>
      <c r="C22" s="45" t="str">
        <f>IF(手順５!AC38="","",手順５!AC38)</f>
        <v/>
      </c>
      <c r="D22" s="45" t="str">
        <f>IF(手順５!AD38="","",手順５!AD38)</f>
        <v/>
      </c>
      <c r="E22" s="45" t="str">
        <f>IF(手順５!AE38="","",手順５!AE38)</f>
        <v/>
      </c>
      <c r="F22" s="45" t="str">
        <f>IF(手順５!AF38="","",手順５!AF38)</f>
        <v/>
      </c>
      <c r="G22" s="45" t="str">
        <f>IF(手順５!AG38="","",手順５!AG38)</f>
        <v/>
      </c>
      <c r="H22" s="45" t="str">
        <f>IF(手順５!AH38="","",手順５!AH38)</f>
        <v/>
      </c>
      <c r="I22" s="45" t="str">
        <f>IF(手順５!AI38="","",手順５!AI38)</f>
        <v/>
      </c>
      <c r="J22" s="45" t="str">
        <f>IF(手順５!AJ38="","",手順５!AJ38)</f>
        <v/>
      </c>
      <c r="K22" s="45" t="str">
        <f>IF(手順５!N38="","",手順５!N38)</f>
        <v/>
      </c>
    </row>
    <row r="23" spans="1:11" x14ac:dyDescent="0.4">
      <c r="A23" s="45" t="str">
        <f>IF(手順５!AA39="","",手順５!AA39)</f>
        <v/>
      </c>
      <c r="B23" s="45" t="str">
        <f>IF(手順５!AB39="","",手順５!AB39)</f>
        <v/>
      </c>
      <c r="C23" s="45" t="str">
        <f>IF(手順５!AC39="","",手順５!AC39)</f>
        <v/>
      </c>
      <c r="D23" s="45" t="str">
        <f>IF(手順５!AD39="","",手順５!AD39)</f>
        <v/>
      </c>
      <c r="E23" s="45" t="str">
        <f>IF(手順５!AE39="","",手順５!AE39)</f>
        <v/>
      </c>
      <c r="F23" s="45" t="str">
        <f>IF(手順５!AF39="","",手順５!AF39)</f>
        <v/>
      </c>
      <c r="G23" s="45" t="str">
        <f>IF(手順５!AG39="","",手順５!AG39)</f>
        <v/>
      </c>
      <c r="H23" s="45" t="str">
        <f>IF(手順５!AH39="","",手順５!AH39)</f>
        <v/>
      </c>
      <c r="I23" s="45" t="str">
        <f>IF(手順５!AI39="","",手順５!AI39)</f>
        <v/>
      </c>
      <c r="J23" s="45" t="str">
        <f>IF(手順５!AJ39="","",手順５!AJ39)</f>
        <v/>
      </c>
      <c r="K23" s="45" t="str">
        <f>IF(手順５!N39="","",手順５!N39)</f>
        <v/>
      </c>
    </row>
    <row r="24" spans="1:11" x14ac:dyDescent="0.4">
      <c r="A24" s="45" t="str">
        <f>IF(手順５!AA40="","",手順５!AA40)</f>
        <v/>
      </c>
      <c r="B24" s="45" t="str">
        <f>IF(手順５!AB40="","",手順５!AB40)</f>
        <v/>
      </c>
      <c r="C24" s="45" t="str">
        <f>IF(手順５!AC40="","",手順５!AC40)</f>
        <v/>
      </c>
      <c r="D24" s="45" t="str">
        <f>IF(手順５!AD40="","",手順５!AD40)</f>
        <v/>
      </c>
      <c r="E24" s="45" t="str">
        <f>IF(手順５!AE40="","",手順５!AE40)</f>
        <v/>
      </c>
      <c r="F24" s="45" t="str">
        <f>IF(手順５!AF40="","",手順５!AF40)</f>
        <v/>
      </c>
      <c r="G24" s="45" t="str">
        <f>IF(手順５!AG40="","",手順５!AG40)</f>
        <v/>
      </c>
      <c r="H24" s="45" t="str">
        <f>IF(手順５!AH40="","",手順５!AH40)</f>
        <v/>
      </c>
      <c r="I24" s="45" t="str">
        <f>IF(手順５!AI40="","",手順５!AI40)</f>
        <v/>
      </c>
      <c r="J24" s="45" t="str">
        <f>IF(手順５!AJ40="","",手順５!AJ40)</f>
        <v/>
      </c>
      <c r="K24" s="45" t="str">
        <f>IF(手順５!N40="","",手順５!N40)</f>
        <v/>
      </c>
    </row>
    <row r="25" spans="1:11" x14ac:dyDescent="0.4">
      <c r="A25" s="45" t="str">
        <f>IF(手順５!AA41="","",手順５!AA41)</f>
        <v/>
      </c>
      <c r="B25" s="45" t="str">
        <f>IF(手順５!AB41="","",手順５!AB41)</f>
        <v/>
      </c>
      <c r="C25" s="45" t="str">
        <f>IF(手順５!AC41="","",手順５!AC41)</f>
        <v/>
      </c>
      <c r="D25" s="45" t="str">
        <f>IF(手順５!AD41="","",手順５!AD41)</f>
        <v/>
      </c>
      <c r="E25" s="45" t="str">
        <f>IF(手順５!AE41="","",手順５!AE41)</f>
        <v/>
      </c>
      <c r="F25" s="45" t="str">
        <f>IF(手順５!AF41="","",手順５!AF41)</f>
        <v/>
      </c>
      <c r="G25" s="45" t="str">
        <f>IF(手順５!AG41="","",手順５!AG41)</f>
        <v/>
      </c>
      <c r="H25" s="45" t="str">
        <f>IF(手順５!AH41="","",手順５!AH41)</f>
        <v/>
      </c>
      <c r="I25" s="45" t="str">
        <f>IF(手順５!AI41="","",手順５!AI41)</f>
        <v/>
      </c>
      <c r="J25" s="45" t="str">
        <f>IF(手順５!AJ41="","",手順５!AJ41)</f>
        <v/>
      </c>
      <c r="K25" s="45" t="str">
        <f>IF(手順５!N41="","",手順５!N41)</f>
        <v/>
      </c>
    </row>
    <row r="26" spans="1:11" x14ac:dyDescent="0.4">
      <c r="A26" s="45" t="str">
        <f>IF(手順５!AA42="","",手順５!AA42)</f>
        <v/>
      </c>
      <c r="B26" s="45" t="str">
        <f>IF(手順５!AB42="","",手順５!AB42)</f>
        <v/>
      </c>
      <c r="C26" s="45" t="str">
        <f>IF(手順５!AC42="","",手順５!AC42)</f>
        <v/>
      </c>
      <c r="D26" s="45" t="str">
        <f>IF(手順５!AD42="","",手順５!AD42)</f>
        <v/>
      </c>
      <c r="E26" s="45" t="str">
        <f>IF(手順５!AE42="","",手順５!AE42)</f>
        <v/>
      </c>
      <c r="F26" s="45" t="str">
        <f>IF(手順５!AF42="","",手順５!AF42)</f>
        <v/>
      </c>
      <c r="G26" s="45" t="str">
        <f>IF(手順５!AG42="","",手順５!AG42)</f>
        <v/>
      </c>
      <c r="H26" s="45" t="str">
        <f>IF(手順５!AH42="","",手順５!AH42)</f>
        <v/>
      </c>
      <c r="I26" s="45" t="str">
        <f>IF(手順５!AI42="","",手順５!AI42)</f>
        <v/>
      </c>
      <c r="J26" s="45" t="str">
        <f>IF(手順５!AJ42="","",手順５!AJ42)</f>
        <v/>
      </c>
      <c r="K26" s="45" t="str">
        <f>IF(手順５!N42="","",手順５!N42)</f>
        <v/>
      </c>
    </row>
    <row r="27" spans="1:11" x14ac:dyDescent="0.4">
      <c r="A27" s="45" t="str">
        <f>IF(手順５!AA43="","",手順５!AA43)</f>
        <v/>
      </c>
      <c r="B27" s="45" t="str">
        <f>IF(手順５!AB43="","",手順５!AB43)</f>
        <v/>
      </c>
      <c r="C27" s="45" t="str">
        <f>IF(手順５!AC43="","",手順５!AC43)</f>
        <v/>
      </c>
      <c r="D27" s="45" t="str">
        <f>IF(手順５!AD43="","",手順５!AD43)</f>
        <v/>
      </c>
      <c r="E27" s="45" t="str">
        <f>IF(手順５!AE43="","",手順５!AE43)</f>
        <v/>
      </c>
      <c r="F27" s="45" t="str">
        <f>IF(手順５!AF43="","",手順５!AF43)</f>
        <v/>
      </c>
      <c r="G27" s="45" t="str">
        <f>IF(手順５!AG43="","",手順５!AG43)</f>
        <v/>
      </c>
      <c r="H27" s="45" t="str">
        <f>IF(手順５!AH43="","",手順５!AH43)</f>
        <v/>
      </c>
      <c r="I27" s="45" t="str">
        <f>IF(手順５!AI43="","",手順５!AI43)</f>
        <v/>
      </c>
      <c r="J27" s="45" t="str">
        <f>IF(手順５!AJ43="","",手順５!AJ43)</f>
        <v/>
      </c>
      <c r="K27" s="45" t="str">
        <f>IF(手順５!N43="","",手順５!N43)</f>
        <v/>
      </c>
    </row>
    <row r="28" spans="1:11" x14ac:dyDescent="0.4">
      <c r="A28" s="45" t="str">
        <f>IF(手順５!AA44="","",手順５!AA44)</f>
        <v/>
      </c>
      <c r="B28" s="45" t="str">
        <f>IF(手順５!AB44="","",手順５!AB44)</f>
        <v/>
      </c>
      <c r="C28" s="45" t="str">
        <f>IF(手順５!AC44="","",手順５!AC44)</f>
        <v/>
      </c>
      <c r="D28" s="45" t="str">
        <f>IF(手順５!AD44="","",手順５!AD44)</f>
        <v/>
      </c>
      <c r="E28" s="45" t="str">
        <f>IF(手順５!AE44="","",手順５!AE44)</f>
        <v/>
      </c>
      <c r="F28" s="45" t="str">
        <f>IF(手順５!AF44="","",手順５!AF44)</f>
        <v/>
      </c>
      <c r="G28" s="45" t="str">
        <f>IF(手順５!AG44="","",手順５!AG44)</f>
        <v/>
      </c>
      <c r="H28" s="45" t="str">
        <f>IF(手順５!AH44="","",手順５!AH44)</f>
        <v/>
      </c>
      <c r="I28" s="45" t="str">
        <f>IF(手順５!AI44="","",手順５!AI44)</f>
        <v/>
      </c>
      <c r="J28" s="45" t="str">
        <f>IF(手順５!AJ44="","",手順５!AJ44)</f>
        <v/>
      </c>
      <c r="K28" s="45" t="str">
        <f>IF(手順５!N44="","",手順５!N44)</f>
        <v/>
      </c>
    </row>
    <row r="29" spans="1:11" x14ac:dyDescent="0.4">
      <c r="A29" s="45" t="str">
        <f>IF(手順５!AA45="","",手順５!AA45)</f>
        <v/>
      </c>
      <c r="B29" s="45" t="str">
        <f>IF(手順５!AB45="","",手順５!AB45)</f>
        <v/>
      </c>
      <c r="C29" s="45" t="str">
        <f>IF(手順５!AC45="","",手順５!AC45)</f>
        <v/>
      </c>
      <c r="D29" s="45" t="str">
        <f>IF(手順５!AD45="","",手順５!AD45)</f>
        <v/>
      </c>
      <c r="E29" s="45" t="str">
        <f>IF(手順５!AE45="","",手順５!AE45)</f>
        <v/>
      </c>
      <c r="F29" s="45" t="str">
        <f>IF(手順５!AF45="","",手順５!AF45)</f>
        <v/>
      </c>
      <c r="G29" s="45" t="str">
        <f>IF(手順５!AG45="","",手順５!AG45)</f>
        <v/>
      </c>
      <c r="H29" s="45" t="str">
        <f>IF(手順５!AH45="","",手順５!AH45)</f>
        <v/>
      </c>
      <c r="I29" s="45" t="str">
        <f>IF(手順５!AI45="","",手順５!AI45)</f>
        <v/>
      </c>
      <c r="J29" s="45" t="str">
        <f>IF(手順５!AJ45="","",手順５!AJ45)</f>
        <v/>
      </c>
      <c r="K29" s="45" t="str">
        <f>IF(手順５!N45="","",手順５!N45)</f>
        <v/>
      </c>
    </row>
    <row r="30" spans="1:11" x14ac:dyDescent="0.4">
      <c r="A30" s="45" t="str">
        <f>IF(手順５!AA46="","",手順５!AA46)</f>
        <v/>
      </c>
      <c r="B30" s="45" t="str">
        <f>IF(手順５!AB46="","",手順５!AB46)</f>
        <v/>
      </c>
      <c r="C30" s="45" t="str">
        <f>IF(手順５!AC46="","",手順５!AC46)</f>
        <v/>
      </c>
      <c r="D30" s="45" t="str">
        <f>IF(手順５!AD46="","",手順５!AD46)</f>
        <v/>
      </c>
      <c r="E30" s="45" t="str">
        <f>IF(手順５!AE46="","",手順５!AE46)</f>
        <v/>
      </c>
      <c r="F30" s="45" t="str">
        <f>IF(手順５!AF46="","",手順５!AF46)</f>
        <v/>
      </c>
      <c r="G30" s="45" t="str">
        <f>IF(手順５!AG46="","",手順５!AG46)</f>
        <v/>
      </c>
      <c r="H30" s="45" t="str">
        <f>IF(手順５!AH46="","",手順５!AH46)</f>
        <v/>
      </c>
      <c r="I30" s="45" t="str">
        <f>IF(手順５!AI46="","",手順５!AI46)</f>
        <v/>
      </c>
      <c r="J30" s="45" t="str">
        <f>IF(手順５!AJ46="","",手順５!AJ46)</f>
        <v/>
      </c>
      <c r="K30" s="45" t="str">
        <f>IF(手順５!N46="","",手順５!N46)</f>
        <v/>
      </c>
    </row>
    <row r="31" spans="1:11" x14ac:dyDescent="0.4">
      <c r="A31" s="45" t="str">
        <f>IF(手順５!AA47="","",手順５!AA47)</f>
        <v/>
      </c>
      <c r="B31" s="45" t="str">
        <f>IF(手順５!AB47="","",手順５!AB47)</f>
        <v/>
      </c>
      <c r="C31" s="45" t="str">
        <f>IF(手順５!AC47="","",手順５!AC47)</f>
        <v/>
      </c>
      <c r="D31" s="45" t="str">
        <f>IF(手順５!AD47="","",手順５!AD47)</f>
        <v/>
      </c>
      <c r="E31" s="45" t="str">
        <f>IF(手順５!AE47="","",手順５!AE47)</f>
        <v/>
      </c>
      <c r="F31" s="45" t="str">
        <f>IF(手順５!AF47="","",手順５!AF47)</f>
        <v/>
      </c>
      <c r="G31" s="45" t="str">
        <f>IF(手順５!AG47="","",手順５!AG47)</f>
        <v/>
      </c>
      <c r="H31" s="45" t="str">
        <f>IF(手順５!AH47="","",手順５!AH47)</f>
        <v/>
      </c>
      <c r="I31" s="45" t="str">
        <f>IF(手順５!AI47="","",手順５!AI47)</f>
        <v/>
      </c>
      <c r="J31" s="45" t="str">
        <f>IF(手順５!AJ47="","",手順５!AJ47)</f>
        <v/>
      </c>
      <c r="K31" s="45" t="str">
        <f>IF(手順５!N47="","",手順５!N47)</f>
        <v/>
      </c>
    </row>
    <row r="32" spans="1:11" x14ac:dyDescent="0.4">
      <c r="A32" s="45" t="str">
        <f>IF(手順５!AA48="","",手順５!AA48)</f>
        <v/>
      </c>
      <c r="B32" s="45" t="str">
        <f>IF(手順５!AB48="","",手順５!AB48)</f>
        <v/>
      </c>
      <c r="C32" s="45" t="str">
        <f>IF(手順５!AC48="","",手順５!AC48)</f>
        <v/>
      </c>
      <c r="D32" s="45" t="str">
        <f>IF(手順５!AD48="","",手順５!AD48)</f>
        <v/>
      </c>
      <c r="E32" s="45" t="str">
        <f>IF(手順５!AE48="","",手順５!AE48)</f>
        <v/>
      </c>
      <c r="F32" s="45" t="str">
        <f>IF(手順５!AF48="","",手順５!AF48)</f>
        <v/>
      </c>
      <c r="G32" s="45" t="str">
        <f>IF(手順５!AG48="","",手順５!AG48)</f>
        <v/>
      </c>
      <c r="H32" s="45" t="str">
        <f>IF(手順５!AH48="","",手順５!AH48)</f>
        <v/>
      </c>
      <c r="I32" s="45" t="str">
        <f>IF(手順５!AI48="","",手順５!AI48)</f>
        <v/>
      </c>
      <c r="J32" s="45" t="str">
        <f>IF(手順５!AJ48="","",手順５!AJ48)</f>
        <v/>
      </c>
      <c r="K32" s="45" t="str">
        <f>IF(手順５!N48="","",手順５!N48)</f>
        <v/>
      </c>
    </row>
    <row r="33" spans="1:11" x14ac:dyDescent="0.4">
      <c r="A33" s="45" t="str">
        <f>IF(手順５!AA49="","",手順５!AA49)</f>
        <v/>
      </c>
      <c r="B33" s="45" t="str">
        <f>IF(手順５!AB49="","",手順５!AB49)</f>
        <v/>
      </c>
      <c r="C33" s="45" t="str">
        <f>IF(手順５!AC49="","",手順５!AC49)</f>
        <v/>
      </c>
      <c r="D33" s="45" t="str">
        <f>IF(手順５!AD49="","",手順５!AD49)</f>
        <v/>
      </c>
      <c r="E33" s="45" t="str">
        <f>IF(手順５!AE49="","",手順５!AE49)</f>
        <v/>
      </c>
      <c r="F33" s="45" t="str">
        <f>IF(手順５!AF49="","",手順５!AF49)</f>
        <v/>
      </c>
      <c r="G33" s="45" t="str">
        <f>IF(手順５!AG49="","",手順５!AG49)</f>
        <v/>
      </c>
      <c r="H33" s="45" t="str">
        <f>IF(手順５!AH49="","",手順５!AH49)</f>
        <v/>
      </c>
      <c r="I33" s="45" t="str">
        <f>IF(手順５!AI49="","",手順５!AI49)</f>
        <v/>
      </c>
      <c r="J33" s="45" t="str">
        <f>IF(手順５!AJ49="","",手順５!AJ49)</f>
        <v/>
      </c>
      <c r="K33" s="45" t="str">
        <f>IF(手順５!N49="","",手順５!N49)</f>
        <v/>
      </c>
    </row>
    <row r="34" spans="1:11" x14ac:dyDescent="0.4">
      <c r="A34" s="45" t="str">
        <f>IF(手順５!AA50="","",手順５!AA50)</f>
        <v/>
      </c>
      <c r="B34" s="45" t="str">
        <f>IF(手順５!AB50="","",手順５!AB50)</f>
        <v/>
      </c>
      <c r="C34" s="45" t="str">
        <f>IF(手順５!AC50="","",手順５!AC50)</f>
        <v/>
      </c>
      <c r="D34" s="45" t="str">
        <f>IF(手順５!AD50="","",手順５!AD50)</f>
        <v/>
      </c>
      <c r="E34" s="45" t="str">
        <f>IF(手順５!AE50="","",手順５!AE50)</f>
        <v/>
      </c>
      <c r="F34" s="45" t="str">
        <f>IF(手順５!AF50="","",手順５!AF50)</f>
        <v/>
      </c>
      <c r="G34" s="45" t="str">
        <f>IF(手順５!AG50="","",手順５!AG50)</f>
        <v/>
      </c>
      <c r="H34" s="45" t="str">
        <f>IF(手順５!AH50="","",手順５!AH50)</f>
        <v/>
      </c>
      <c r="I34" s="45" t="str">
        <f>IF(手順５!AI50="","",手順５!AI50)</f>
        <v/>
      </c>
      <c r="J34" s="45" t="str">
        <f>IF(手順５!AJ50="","",手順５!AJ50)</f>
        <v/>
      </c>
      <c r="K34" s="45" t="str">
        <f>IF(手順５!N50="","",手順５!N50)</f>
        <v/>
      </c>
    </row>
    <row r="35" spans="1:11" x14ac:dyDescent="0.4">
      <c r="A35" s="45" t="str">
        <f>IF(手順５!AA51="","",手順５!AA51)</f>
        <v/>
      </c>
      <c r="B35" s="45" t="str">
        <f>IF(手順５!AB51="","",手順５!AB51)</f>
        <v/>
      </c>
      <c r="C35" s="45" t="str">
        <f>IF(手順５!AC51="","",手順５!AC51)</f>
        <v/>
      </c>
      <c r="D35" s="45" t="str">
        <f>IF(手順５!AD51="","",手順５!AD51)</f>
        <v/>
      </c>
      <c r="E35" s="45" t="str">
        <f>IF(手順５!AE51="","",手順５!AE51)</f>
        <v/>
      </c>
      <c r="F35" s="45" t="str">
        <f>IF(手順５!AF51="","",手順５!AF51)</f>
        <v/>
      </c>
      <c r="G35" s="45" t="str">
        <f>IF(手順５!AG51="","",手順５!AG51)</f>
        <v/>
      </c>
      <c r="H35" s="45" t="str">
        <f>IF(手順５!AH51="","",手順５!AH51)</f>
        <v/>
      </c>
      <c r="I35" s="45" t="str">
        <f>IF(手順５!AI51="","",手順５!AI51)</f>
        <v/>
      </c>
      <c r="J35" s="45" t="str">
        <f>IF(手順５!AJ51="","",手順５!AJ51)</f>
        <v/>
      </c>
      <c r="K35" s="45" t="str">
        <f>IF(手順５!N51="","",手順５!N51)</f>
        <v/>
      </c>
    </row>
    <row r="36" spans="1:11" x14ac:dyDescent="0.4">
      <c r="A36" s="45" t="str">
        <f>IF(手順５!AA52="","",手順５!AA52)</f>
        <v/>
      </c>
      <c r="B36" s="45" t="str">
        <f>IF(手順５!AB52="","",手順５!AB52)</f>
        <v/>
      </c>
      <c r="C36" s="45" t="str">
        <f>IF(手順５!AC52="","",手順５!AC52)</f>
        <v/>
      </c>
      <c r="D36" s="45" t="str">
        <f>IF(手順５!AD52="","",手順５!AD52)</f>
        <v/>
      </c>
      <c r="E36" s="45" t="str">
        <f>IF(手順５!AE52="","",手順５!AE52)</f>
        <v/>
      </c>
      <c r="F36" s="45" t="str">
        <f>IF(手順５!AF52="","",手順５!AF52)</f>
        <v/>
      </c>
      <c r="G36" s="45" t="str">
        <f>IF(手順５!AG52="","",手順５!AG52)</f>
        <v/>
      </c>
      <c r="H36" s="45" t="str">
        <f>IF(手順５!AH52="","",手順５!AH52)</f>
        <v/>
      </c>
      <c r="I36" s="45" t="str">
        <f>IF(手順５!AI52="","",手順５!AI52)</f>
        <v/>
      </c>
      <c r="J36" s="45" t="str">
        <f>IF(手順５!AJ52="","",手順５!AJ52)</f>
        <v/>
      </c>
      <c r="K36" s="45" t="str">
        <f>IF(手順５!N52="","",手順５!N52)</f>
        <v/>
      </c>
    </row>
    <row r="37" spans="1:11" x14ac:dyDescent="0.4">
      <c r="A37" s="45" t="str">
        <f>IF(手順５!AA53="","",手順５!AA53)</f>
        <v/>
      </c>
      <c r="B37" s="45" t="str">
        <f>IF(手順５!AB53="","",手順５!AB53)</f>
        <v/>
      </c>
      <c r="C37" s="45" t="str">
        <f>IF(手順５!AC53="","",手順５!AC53)</f>
        <v/>
      </c>
      <c r="D37" s="45" t="str">
        <f>IF(手順５!AD53="","",手順５!AD53)</f>
        <v/>
      </c>
      <c r="E37" s="45" t="str">
        <f>IF(手順５!AE53="","",手順５!AE53)</f>
        <v/>
      </c>
      <c r="F37" s="45" t="str">
        <f>IF(手順５!AF53="","",手順５!AF53)</f>
        <v/>
      </c>
      <c r="G37" s="45" t="str">
        <f>IF(手順５!AG53="","",手順５!AG53)</f>
        <v/>
      </c>
      <c r="H37" s="45" t="str">
        <f>IF(手順５!AH53="","",手順５!AH53)</f>
        <v/>
      </c>
      <c r="I37" s="45" t="str">
        <f>IF(手順５!AI53="","",手順５!AI53)</f>
        <v/>
      </c>
      <c r="J37" s="45" t="str">
        <f>IF(手順５!AJ53="","",手順５!AJ53)</f>
        <v/>
      </c>
      <c r="K37" s="45" t="str">
        <f>IF(手順５!N53="","",手順５!N53)</f>
        <v/>
      </c>
    </row>
    <row r="38" spans="1:11" x14ac:dyDescent="0.4">
      <c r="A38" s="45" t="str">
        <f>IF(手順５!AA54="","",手順５!AA54)</f>
        <v/>
      </c>
      <c r="B38" s="45" t="str">
        <f>IF(手順５!AB54="","",手順５!AB54)</f>
        <v/>
      </c>
      <c r="C38" s="45" t="str">
        <f>IF(手順５!AC54="","",手順５!AC54)</f>
        <v/>
      </c>
      <c r="D38" s="45" t="str">
        <f>IF(手順５!AD54="","",手順５!AD54)</f>
        <v/>
      </c>
      <c r="E38" s="45" t="str">
        <f>IF(手順５!AE54="","",手順５!AE54)</f>
        <v/>
      </c>
      <c r="F38" s="45" t="str">
        <f>IF(手順５!AF54="","",手順５!AF54)</f>
        <v/>
      </c>
      <c r="G38" s="45" t="str">
        <f>IF(手順５!AG54="","",手順５!AG54)</f>
        <v/>
      </c>
      <c r="H38" s="45" t="str">
        <f>IF(手順５!AH54="","",手順５!AH54)</f>
        <v/>
      </c>
      <c r="I38" s="45" t="str">
        <f>IF(手順５!AI54="","",手順５!AI54)</f>
        <v/>
      </c>
      <c r="J38" s="45" t="str">
        <f>IF(手順５!AJ54="","",手順５!AJ54)</f>
        <v/>
      </c>
      <c r="K38" s="45" t="str">
        <f>IF(手順５!N54="","",手順５!N54)</f>
        <v/>
      </c>
    </row>
    <row r="39" spans="1:11" x14ac:dyDescent="0.4">
      <c r="A39" s="45" t="str">
        <f>IF(手順５!AA55="","",手順５!AA55)</f>
        <v/>
      </c>
      <c r="B39" s="45" t="str">
        <f>IF(手順５!AB55="","",手順５!AB55)</f>
        <v/>
      </c>
      <c r="C39" s="45" t="str">
        <f>IF(手順５!AC55="","",手順５!AC55)</f>
        <v/>
      </c>
      <c r="D39" s="45" t="str">
        <f>IF(手順５!AD55="","",手順５!AD55)</f>
        <v/>
      </c>
      <c r="E39" s="45" t="str">
        <f>IF(手順５!AE55="","",手順５!AE55)</f>
        <v/>
      </c>
      <c r="F39" s="45" t="str">
        <f>IF(手順５!AF55="","",手順５!AF55)</f>
        <v/>
      </c>
      <c r="G39" s="45" t="str">
        <f>IF(手順５!AG55="","",手順５!AG55)</f>
        <v/>
      </c>
      <c r="H39" s="45" t="str">
        <f>IF(手順５!AH55="","",手順５!AH55)</f>
        <v/>
      </c>
      <c r="I39" s="45" t="str">
        <f>IF(手順５!AI55="","",手順５!AI55)</f>
        <v/>
      </c>
      <c r="J39" s="45" t="str">
        <f>IF(手順５!AJ55="","",手順５!AJ55)</f>
        <v/>
      </c>
      <c r="K39" s="45" t="str">
        <f>IF(手順５!N55="","",手順５!N55)</f>
        <v/>
      </c>
    </row>
    <row r="40" spans="1:11" x14ac:dyDescent="0.4">
      <c r="A40" s="45" t="str">
        <f>IF(手順５!AA56="","",手順５!AA56)</f>
        <v/>
      </c>
      <c r="B40" s="45" t="str">
        <f>IF(手順５!AB56="","",手順５!AB56)</f>
        <v/>
      </c>
      <c r="C40" s="45" t="str">
        <f>IF(手順５!AC56="","",手順５!AC56)</f>
        <v/>
      </c>
      <c r="D40" s="45" t="str">
        <f>IF(手順５!AD56="","",手順５!AD56)</f>
        <v/>
      </c>
      <c r="E40" s="45" t="str">
        <f>IF(手順５!AE56="","",手順５!AE56)</f>
        <v/>
      </c>
      <c r="F40" s="45" t="str">
        <f>IF(手順５!AF56="","",手順５!AF56)</f>
        <v/>
      </c>
      <c r="G40" s="45" t="str">
        <f>IF(手順５!AG56="","",手順５!AG56)</f>
        <v/>
      </c>
      <c r="H40" s="45" t="str">
        <f>IF(手順５!AH56="","",手順５!AH56)</f>
        <v/>
      </c>
      <c r="I40" s="45" t="str">
        <f>IF(手順５!AI56="","",手順５!AI56)</f>
        <v/>
      </c>
      <c r="J40" s="45" t="str">
        <f>IF(手順５!AJ56="","",手順５!AJ56)</f>
        <v/>
      </c>
      <c r="K40" s="45" t="str">
        <f>IF(手順５!N56="","",手順５!N56)</f>
        <v/>
      </c>
    </row>
    <row r="41" spans="1:11" x14ac:dyDescent="0.4">
      <c r="A41" s="45" t="str">
        <f>IF(手順５!AA57="","",手順５!AA57)</f>
        <v/>
      </c>
      <c r="B41" s="45" t="str">
        <f>IF(手順５!AB57="","",手順５!AB57)</f>
        <v/>
      </c>
      <c r="C41" s="45" t="str">
        <f>IF(手順５!AC57="","",手順５!AC57)</f>
        <v/>
      </c>
      <c r="D41" s="45" t="str">
        <f>IF(手順５!AD57="","",手順５!AD57)</f>
        <v/>
      </c>
      <c r="E41" s="45" t="str">
        <f>IF(手順５!AE57="","",手順５!AE57)</f>
        <v/>
      </c>
      <c r="F41" s="45" t="str">
        <f>IF(手順５!AF57="","",手順５!AF57)</f>
        <v/>
      </c>
      <c r="G41" s="45" t="str">
        <f>IF(手順５!AG57="","",手順５!AG57)</f>
        <v/>
      </c>
      <c r="H41" s="45" t="str">
        <f>IF(手順５!AH57="","",手順５!AH57)</f>
        <v/>
      </c>
      <c r="I41" s="45" t="str">
        <f>IF(手順５!AI57="","",手順５!AI57)</f>
        <v/>
      </c>
      <c r="J41" s="45" t="str">
        <f>IF(手順５!AJ57="","",手順５!AJ57)</f>
        <v/>
      </c>
      <c r="K41" s="45" t="str">
        <f>IF(手順５!N57="","",手順５!N57)</f>
        <v/>
      </c>
    </row>
    <row r="42" spans="1:11" x14ac:dyDescent="0.4">
      <c r="A42" s="45" t="str">
        <f>IF(手順５!AA58="","",手順５!AA58)</f>
        <v/>
      </c>
      <c r="B42" s="45" t="str">
        <f>IF(手順５!AB58="","",手順５!AB58)</f>
        <v/>
      </c>
      <c r="C42" s="45" t="str">
        <f>IF(手順５!AC58="","",手順５!AC58)</f>
        <v/>
      </c>
      <c r="D42" s="45" t="str">
        <f>IF(手順５!AD58="","",手順５!AD58)</f>
        <v/>
      </c>
      <c r="E42" s="45" t="str">
        <f>IF(手順５!AE58="","",手順５!AE58)</f>
        <v/>
      </c>
      <c r="F42" s="45" t="str">
        <f>IF(手順５!AF58="","",手順５!AF58)</f>
        <v/>
      </c>
      <c r="G42" s="45" t="str">
        <f>IF(手順５!AG58="","",手順５!AG58)</f>
        <v/>
      </c>
      <c r="H42" s="45" t="str">
        <f>IF(手順５!AH58="","",手順５!AH58)</f>
        <v/>
      </c>
      <c r="I42" s="45" t="str">
        <f>IF(手順５!AI58="","",手順５!AI58)</f>
        <v/>
      </c>
      <c r="J42" s="45" t="str">
        <f>IF(手順５!AJ58="","",手順５!AJ58)</f>
        <v/>
      </c>
      <c r="K42" s="45" t="str">
        <f>IF(手順５!N58="","",手順５!N58)</f>
        <v/>
      </c>
    </row>
    <row r="43" spans="1:11" x14ac:dyDescent="0.4">
      <c r="A43" s="45" t="str">
        <f>IF(手順５!AA59="","",手順５!AA59)</f>
        <v/>
      </c>
      <c r="B43" s="45" t="str">
        <f>IF(手順５!AB59="","",手順５!AB59)</f>
        <v/>
      </c>
      <c r="C43" s="45" t="str">
        <f>IF(手順５!AC59="","",手順５!AC59)</f>
        <v/>
      </c>
      <c r="D43" s="45" t="str">
        <f>IF(手順５!AD59="","",手順５!AD59)</f>
        <v/>
      </c>
      <c r="E43" s="45" t="str">
        <f>IF(手順５!AE59="","",手順５!AE59)</f>
        <v/>
      </c>
      <c r="F43" s="45" t="str">
        <f>IF(手順５!AF59="","",手順５!AF59)</f>
        <v/>
      </c>
      <c r="G43" s="45" t="str">
        <f>IF(手順５!AG59="","",手順５!AG59)</f>
        <v/>
      </c>
      <c r="H43" s="45" t="str">
        <f>IF(手順５!AH59="","",手順５!AH59)</f>
        <v/>
      </c>
      <c r="I43" s="45" t="str">
        <f>IF(手順５!AI59="","",手順５!AI59)</f>
        <v/>
      </c>
      <c r="J43" s="45" t="str">
        <f>IF(手順５!AJ59="","",手順５!AJ59)</f>
        <v/>
      </c>
      <c r="K43" s="45" t="str">
        <f>IF(手順５!N59="","",手順５!N59)</f>
        <v/>
      </c>
    </row>
    <row r="44" spans="1:11" x14ac:dyDescent="0.4">
      <c r="A44" s="45" t="str">
        <f>IF(手順５!AA60="","",手順５!AA60)</f>
        <v/>
      </c>
      <c r="B44" s="45" t="str">
        <f>IF(手順５!AB60="","",手順５!AB60)</f>
        <v/>
      </c>
      <c r="C44" s="45" t="str">
        <f>IF(手順５!AC60="","",手順５!AC60)</f>
        <v/>
      </c>
      <c r="D44" s="45" t="str">
        <f>IF(手順５!AD60="","",手順５!AD60)</f>
        <v/>
      </c>
      <c r="E44" s="45" t="str">
        <f>IF(手順５!AE60="","",手順５!AE60)</f>
        <v/>
      </c>
      <c r="F44" s="45" t="str">
        <f>IF(手順５!AF60="","",手順５!AF60)</f>
        <v/>
      </c>
      <c r="G44" s="45" t="str">
        <f>IF(手順５!AG60="","",手順５!AG60)</f>
        <v/>
      </c>
      <c r="H44" s="45" t="str">
        <f>IF(手順５!AH60="","",手順５!AH60)</f>
        <v/>
      </c>
      <c r="I44" s="45" t="str">
        <f>IF(手順５!AI60="","",手順５!AI60)</f>
        <v/>
      </c>
      <c r="J44" s="45" t="str">
        <f>IF(手順５!AJ60="","",手順５!AJ60)</f>
        <v/>
      </c>
      <c r="K44" s="45" t="str">
        <f>IF(手順５!N60="","",手順５!N60)</f>
        <v/>
      </c>
    </row>
    <row r="45" spans="1:11" x14ac:dyDescent="0.4">
      <c r="A45" s="45" t="str">
        <f>IF(手順５!AA61="","",手順５!AA61)</f>
        <v/>
      </c>
      <c r="B45" s="45" t="str">
        <f>IF(手順５!AB61="","",手順５!AB61)</f>
        <v/>
      </c>
      <c r="C45" s="45" t="str">
        <f>IF(手順５!AC61="","",手順５!AC61)</f>
        <v/>
      </c>
      <c r="D45" s="45" t="str">
        <f>IF(手順５!AD61="","",手順５!AD61)</f>
        <v/>
      </c>
      <c r="E45" s="45" t="str">
        <f>IF(手順５!AE61="","",手順５!AE61)</f>
        <v/>
      </c>
      <c r="F45" s="45" t="str">
        <f>IF(手順５!AF61="","",手順５!AF61)</f>
        <v/>
      </c>
      <c r="G45" s="45" t="str">
        <f>IF(手順５!AG61="","",手順５!AG61)</f>
        <v/>
      </c>
      <c r="H45" s="45" t="str">
        <f>IF(手順５!AH61="","",手順５!AH61)</f>
        <v/>
      </c>
      <c r="I45" s="45" t="str">
        <f>IF(手順５!AI61="","",手順５!AI61)</f>
        <v/>
      </c>
      <c r="J45" s="45" t="str">
        <f>IF(手順５!AJ61="","",手順５!AJ61)</f>
        <v/>
      </c>
      <c r="K45" s="45" t="str">
        <f>IF(手順５!N61="","",手順５!N61)</f>
        <v/>
      </c>
    </row>
    <row r="46" spans="1:11" x14ac:dyDescent="0.4">
      <c r="A46" s="45" t="str">
        <f>IF(手順５!AA62="","",手順５!AA62)</f>
        <v/>
      </c>
      <c r="B46" s="45" t="str">
        <f>IF(手順５!AB62="","",手順５!AB62)</f>
        <v/>
      </c>
      <c r="C46" s="45" t="str">
        <f>IF(手順５!AC62="","",手順５!AC62)</f>
        <v/>
      </c>
      <c r="D46" s="45" t="str">
        <f>IF(手順５!AD62="","",手順５!AD62)</f>
        <v/>
      </c>
      <c r="E46" s="45" t="str">
        <f>IF(手順５!AE62="","",手順５!AE62)</f>
        <v/>
      </c>
      <c r="F46" s="45" t="str">
        <f>IF(手順５!AF62="","",手順５!AF62)</f>
        <v/>
      </c>
      <c r="G46" s="45" t="str">
        <f>IF(手順５!AG62="","",手順５!AG62)</f>
        <v/>
      </c>
      <c r="H46" s="45" t="str">
        <f>IF(手順５!AH62="","",手順５!AH62)</f>
        <v/>
      </c>
      <c r="I46" s="45" t="str">
        <f>IF(手順５!AI62="","",手順５!AI62)</f>
        <v/>
      </c>
      <c r="J46" s="45" t="str">
        <f>IF(手順５!AJ62="","",手順５!AJ62)</f>
        <v/>
      </c>
      <c r="K46" s="45" t="str">
        <f>IF(手順５!N62="","",手順５!N62)</f>
        <v/>
      </c>
    </row>
    <row r="47" spans="1:11" x14ac:dyDescent="0.4">
      <c r="A47" s="45" t="str">
        <f>IF(手順５!AA63="","",手順５!AA63)</f>
        <v/>
      </c>
      <c r="B47" s="45" t="str">
        <f>IF(手順５!AB63="","",手順５!AB63)</f>
        <v/>
      </c>
      <c r="C47" s="45" t="str">
        <f>IF(手順５!AC63="","",手順５!AC63)</f>
        <v/>
      </c>
      <c r="D47" s="45" t="str">
        <f>IF(手順５!AD63="","",手順５!AD63)</f>
        <v/>
      </c>
      <c r="E47" s="45" t="str">
        <f>IF(手順５!AE63="","",手順５!AE63)</f>
        <v/>
      </c>
      <c r="F47" s="45" t="str">
        <f>IF(手順５!AF63="","",手順５!AF63)</f>
        <v/>
      </c>
      <c r="G47" s="45" t="str">
        <f>IF(手順５!AG63="","",手順５!AG63)</f>
        <v/>
      </c>
      <c r="H47" s="45" t="str">
        <f>IF(手順５!AH63="","",手順５!AH63)</f>
        <v/>
      </c>
      <c r="I47" s="45" t="str">
        <f>IF(手順５!AI63="","",手順５!AI63)</f>
        <v/>
      </c>
      <c r="J47" s="45" t="str">
        <f>IF(手順５!AJ63="","",手順５!AJ63)</f>
        <v/>
      </c>
      <c r="K47" s="45" t="str">
        <f>IF(手順５!N63="","",手順５!N63)</f>
        <v/>
      </c>
    </row>
    <row r="48" spans="1:11" x14ac:dyDescent="0.4">
      <c r="A48" s="45" t="str">
        <f>IF(手順５!AA64="","",手順５!AA64)</f>
        <v/>
      </c>
      <c r="B48" s="45" t="str">
        <f>IF(手順５!AB64="","",手順５!AB64)</f>
        <v/>
      </c>
      <c r="C48" s="45" t="str">
        <f>IF(手順５!AC64="","",手順５!AC64)</f>
        <v/>
      </c>
      <c r="D48" s="45" t="str">
        <f>IF(手順５!AD64="","",手順５!AD64)</f>
        <v/>
      </c>
      <c r="E48" s="45" t="str">
        <f>IF(手順５!AE64="","",手順５!AE64)</f>
        <v/>
      </c>
      <c r="F48" s="45" t="str">
        <f>IF(手順５!AF64="","",手順５!AF64)</f>
        <v/>
      </c>
      <c r="G48" s="45" t="str">
        <f>IF(手順５!AG64="","",手順５!AG64)</f>
        <v/>
      </c>
      <c r="H48" s="45" t="str">
        <f>IF(手順５!AH64="","",手順５!AH64)</f>
        <v/>
      </c>
      <c r="I48" s="45" t="str">
        <f>IF(手順５!AI64="","",手順５!AI64)</f>
        <v/>
      </c>
      <c r="J48" s="45" t="str">
        <f>IF(手順５!AJ64="","",手順５!AJ64)</f>
        <v/>
      </c>
      <c r="K48" s="45" t="str">
        <f>IF(手順５!N64="","",手順５!N64)</f>
        <v/>
      </c>
    </row>
    <row r="49" spans="1:11" x14ac:dyDescent="0.4">
      <c r="A49" s="45" t="str">
        <f>IF(手順５!AA65="","",手順５!AA65)</f>
        <v/>
      </c>
      <c r="B49" s="45" t="str">
        <f>IF(手順５!AB65="","",手順５!AB65)</f>
        <v/>
      </c>
      <c r="C49" s="45" t="str">
        <f>IF(手順５!AC65="","",手順５!AC65)</f>
        <v/>
      </c>
      <c r="D49" s="45" t="str">
        <f>IF(手順５!AD65="","",手順５!AD65)</f>
        <v/>
      </c>
      <c r="E49" s="45" t="str">
        <f>IF(手順５!AE65="","",手順５!AE65)</f>
        <v/>
      </c>
      <c r="F49" s="45" t="str">
        <f>IF(手順５!AF65="","",手順５!AF65)</f>
        <v/>
      </c>
      <c r="G49" s="45" t="str">
        <f>IF(手順５!AG65="","",手順５!AG65)</f>
        <v/>
      </c>
      <c r="H49" s="45" t="str">
        <f>IF(手順５!AH65="","",手順５!AH65)</f>
        <v/>
      </c>
      <c r="I49" s="45" t="str">
        <f>IF(手順５!AI65="","",手順５!AI65)</f>
        <v/>
      </c>
      <c r="J49" s="45" t="str">
        <f>IF(手順５!AJ65="","",手順５!AJ65)</f>
        <v/>
      </c>
      <c r="K49" s="45" t="str">
        <f>IF(手順５!N65="","",手順５!N65)</f>
        <v/>
      </c>
    </row>
    <row r="50" spans="1:11" x14ac:dyDescent="0.4">
      <c r="A50" s="45" t="str">
        <f>IF(手順５!AA66="","",手順５!AA66)</f>
        <v/>
      </c>
      <c r="B50" s="45" t="str">
        <f>IF(手順５!AB66="","",手順５!AB66)</f>
        <v/>
      </c>
      <c r="C50" s="45" t="str">
        <f>IF(手順５!AC66="","",手順５!AC66)</f>
        <v/>
      </c>
      <c r="D50" s="45" t="str">
        <f>IF(手順５!AD66="","",手順５!AD66)</f>
        <v/>
      </c>
      <c r="E50" s="45" t="str">
        <f>IF(手順５!AE66="","",手順５!AE66)</f>
        <v/>
      </c>
      <c r="F50" s="45" t="str">
        <f>IF(手順５!AF66="","",手順５!AF66)</f>
        <v/>
      </c>
      <c r="G50" s="45" t="str">
        <f>IF(手順５!AG66="","",手順５!AG66)</f>
        <v/>
      </c>
      <c r="H50" s="45" t="str">
        <f>IF(手順５!AH66="","",手順５!AH66)</f>
        <v/>
      </c>
      <c r="I50" s="45" t="str">
        <f>IF(手順５!AI66="","",手順５!AI66)</f>
        <v/>
      </c>
      <c r="J50" s="45" t="str">
        <f>IF(手順５!AJ66="","",手順５!AJ66)</f>
        <v/>
      </c>
      <c r="K50" s="45" t="str">
        <f>IF(手順５!N66="","",手順５!N66)</f>
        <v/>
      </c>
    </row>
    <row r="51" spans="1:11" x14ac:dyDescent="0.4">
      <c r="A51" s="45" t="str">
        <f>IF(手順５!AA67="","",手順５!AA67)</f>
        <v/>
      </c>
      <c r="B51" s="45" t="str">
        <f>IF(手順５!AB67="","",手順５!AB67)</f>
        <v/>
      </c>
      <c r="C51" s="45" t="str">
        <f>IF(手順５!AC67="","",手順５!AC67)</f>
        <v/>
      </c>
      <c r="D51" s="45" t="str">
        <f>IF(手順５!AD67="","",手順５!AD67)</f>
        <v/>
      </c>
      <c r="E51" s="45" t="str">
        <f>IF(手順５!AE67="","",手順５!AE67)</f>
        <v/>
      </c>
      <c r="F51" s="45" t="str">
        <f>IF(手順５!AF67="","",手順５!AF67)</f>
        <v/>
      </c>
      <c r="G51" s="45" t="str">
        <f>IF(手順５!AG67="","",手順５!AG67)</f>
        <v/>
      </c>
      <c r="H51" s="45" t="str">
        <f>IF(手順５!AH67="","",手順５!AH67)</f>
        <v/>
      </c>
      <c r="I51" s="45" t="str">
        <f>IF(手順５!AI67="","",手順５!AI67)</f>
        <v/>
      </c>
      <c r="J51" s="45" t="str">
        <f>IF(手順５!AJ67="","",手順５!AJ67)</f>
        <v/>
      </c>
      <c r="K51" s="45" t="str">
        <f>IF(手順５!N67="","",手順５!N67)</f>
        <v/>
      </c>
    </row>
    <row r="52" spans="1:11" x14ac:dyDescent="0.4">
      <c r="A52" s="45" t="str">
        <f>IF(手順５!AA68="","",手順５!AA68)</f>
        <v/>
      </c>
      <c r="B52" s="45" t="str">
        <f>IF(手順５!AB68="","",手順５!AB68)</f>
        <v/>
      </c>
      <c r="C52" s="45" t="str">
        <f>IF(手順５!AC68="","",手順５!AC68)</f>
        <v/>
      </c>
      <c r="D52" s="45" t="str">
        <f>IF(手順５!AD68="","",手順５!AD68)</f>
        <v/>
      </c>
      <c r="E52" s="45" t="str">
        <f>IF(手順５!AE68="","",手順５!AE68)</f>
        <v/>
      </c>
      <c r="F52" s="45" t="str">
        <f>IF(手順５!AF68="","",手順５!AF68)</f>
        <v/>
      </c>
      <c r="G52" s="45" t="str">
        <f>IF(手順５!AG68="","",手順５!AG68)</f>
        <v/>
      </c>
      <c r="H52" s="45" t="str">
        <f>IF(手順５!AH68="","",手順５!AH68)</f>
        <v/>
      </c>
      <c r="I52" s="45" t="str">
        <f>IF(手順５!AI68="","",手順５!AI68)</f>
        <v/>
      </c>
      <c r="J52" s="45" t="str">
        <f>IF(手順５!AJ68="","",手順５!AJ68)</f>
        <v/>
      </c>
      <c r="K52" s="45" t="str">
        <f>IF(手順５!N68="","",手順５!N68)</f>
        <v/>
      </c>
    </row>
    <row r="53" spans="1:11" x14ac:dyDescent="0.4">
      <c r="A53" s="45" t="str">
        <f>IF(手順５!AA69="","",手順５!AA69)</f>
        <v/>
      </c>
      <c r="B53" s="45" t="str">
        <f>IF(手順５!AB69="","",手順５!AB69)</f>
        <v/>
      </c>
      <c r="C53" s="45" t="str">
        <f>IF(手順５!AC69="","",手順５!AC69)</f>
        <v/>
      </c>
      <c r="D53" s="45" t="str">
        <f>IF(手順５!AD69="","",手順５!AD69)</f>
        <v/>
      </c>
      <c r="E53" s="45" t="str">
        <f>IF(手順５!AE69="","",手順５!AE69)</f>
        <v/>
      </c>
      <c r="F53" s="45" t="str">
        <f>IF(手順５!AF69="","",手順５!AF69)</f>
        <v/>
      </c>
      <c r="G53" s="45" t="str">
        <f>IF(手順５!AG69="","",手順５!AG69)</f>
        <v/>
      </c>
      <c r="H53" s="45" t="str">
        <f>IF(手順５!AH69="","",手順５!AH69)</f>
        <v/>
      </c>
      <c r="I53" s="45" t="str">
        <f>IF(手順５!AI69="","",手順５!AI69)</f>
        <v/>
      </c>
      <c r="J53" s="45" t="str">
        <f>IF(手順５!AJ69="","",手順５!AJ69)</f>
        <v/>
      </c>
      <c r="K53" s="45" t="str">
        <f>IF(手順５!N69="","",手順５!N69)</f>
        <v/>
      </c>
    </row>
    <row r="54" spans="1:11" x14ac:dyDescent="0.4">
      <c r="A54" s="45" t="str">
        <f>IF(手順５!AA70="","",手順５!AA70)</f>
        <v/>
      </c>
      <c r="B54" s="45" t="str">
        <f>IF(手順５!AB70="","",手順５!AB70)</f>
        <v/>
      </c>
      <c r="C54" s="45" t="str">
        <f>IF(手順５!AC70="","",手順５!AC70)</f>
        <v/>
      </c>
      <c r="D54" s="45" t="str">
        <f>IF(手順５!AD70="","",手順５!AD70)</f>
        <v/>
      </c>
      <c r="E54" s="45" t="str">
        <f>IF(手順５!AE70="","",手順５!AE70)</f>
        <v/>
      </c>
      <c r="F54" s="45" t="str">
        <f>IF(手順５!AF70="","",手順５!AF70)</f>
        <v/>
      </c>
      <c r="G54" s="45" t="str">
        <f>IF(手順５!AG70="","",手順５!AG70)</f>
        <v/>
      </c>
      <c r="H54" s="45" t="str">
        <f>IF(手順５!AH70="","",手順５!AH70)</f>
        <v/>
      </c>
      <c r="I54" s="45" t="str">
        <f>IF(手順５!AI70="","",手順５!AI70)</f>
        <v/>
      </c>
      <c r="J54" s="45" t="str">
        <f>IF(手順５!AJ70="","",手順５!AJ70)</f>
        <v/>
      </c>
      <c r="K54" s="45" t="str">
        <f>IF(手順５!N70="","",手順５!N70)</f>
        <v/>
      </c>
    </row>
    <row r="55" spans="1:11" x14ac:dyDescent="0.4">
      <c r="A55" s="45" t="str">
        <f>IF(手順５!AA71="","",手順５!AA71)</f>
        <v/>
      </c>
      <c r="B55" s="45" t="str">
        <f>IF(手順５!AB71="","",手順５!AB71)</f>
        <v/>
      </c>
      <c r="C55" s="45" t="str">
        <f>IF(手順５!AC71="","",手順５!AC71)</f>
        <v/>
      </c>
      <c r="D55" s="45" t="str">
        <f>IF(手順５!AD71="","",手順５!AD71)</f>
        <v/>
      </c>
      <c r="E55" s="45" t="str">
        <f>IF(手順５!AE71="","",手順５!AE71)</f>
        <v/>
      </c>
      <c r="F55" s="45" t="str">
        <f>IF(手順５!AF71="","",手順５!AF71)</f>
        <v/>
      </c>
      <c r="G55" s="45" t="str">
        <f>IF(手順５!AG71="","",手順５!AG71)</f>
        <v/>
      </c>
      <c r="H55" s="45" t="str">
        <f>IF(手順５!AH71="","",手順５!AH71)</f>
        <v/>
      </c>
      <c r="I55" s="45" t="str">
        <f>IF(手順５!AI71="","",手順５!AI71)</f>
        <v/>
      </c>
      <c r="J55" s="45" t="str">
        <f>IF(手順５!AJ71="","",手順５!AJ71)</f>
        <v/>
      </c>
      <c r="K55" s="45" t="str">
        <f>IF(手順５!N71="","",手順５!N71)</f>
        <v/>
      </c>
    </row>
    <row r="56" spans="1:11" x14ac:dyDescent="0.4">
      <c r="A56" s="45" t="str">
        <f>IF(手順５!AA72="","",手順５!AA72)</f>
        <v/>
      </c>
      <c r="B56" s="45" t="str">
        <f>IF(手順５!AB72="","",手順５!AB72)</f>
        <v/>
      </c>
      <c r="C56" s="45" t="str">
        <f>IF(手順５!AC72="","",手順５!AC72)</f>
        <v/>
      </c>
      <c r="D56" s="45" t="str">
        <f>IF(手順５!AD72="","",手順５!AD72)</f>
        <v/>
      </c>
      <c r="E56" s="45" t="str">
        <f>IF(手順５!AE72="","",手順５!AE72)</f>
        <v/>
      </c>
      <c r="F56" s="45" t="str">
        <f>IF(手順５!AF72="","",手順５!AF72)</f>
        <v/>
      </c>
      <c r="G56" s="45" t="str">
        <f>IF(手順５!AG72="","",手順５!AG72)</f>
        <v/>
      </c>
      <c r="H56" s="45" t="str">
        <f>IF(手順５!AH72="","",手順５!AH72)</f>
        <v/>
      </c>
      <c r="I56" s="45" t="str">
        <f>IF(手順５!AI72="","",手順５!AI72)</f>
        <v/>
      </c>
      <c r="J56" s="45" t="str">
        <f>IF(手順５!AJ72="","",手順５!AJ72)</f>
        <v/>
      </c>
      <c r="K56" s="45" t="str">
        <f>IF(手順５!N72="","",手順５!N72)</f>
        <v/>
      </c>
    </row>
    <row r="57" spans="1:11" x14ac:dyDescent="0.4">
      <c r="A57" s="45" t="str">
        <f>IF(手順５!AA73="","",手順５!AA73)</f>
        <v/>
      </c>
      <c r="B57" s="45" t="str">
        <f>IF(手順５!AB73="","",手順５!AB73)</f>
        <v/>
      </c>
      <c r="C57" s="45" t="str">
        <f>IF(手順５!AC73="","",手順５!AC73)</f>
        <v/>
      </c>
      <c r="D57" s="45" t="str">
        <f>IF(手順５!AD73="","",手順５!AD73)</f>
        <v/>
      </c>
      <c r="E57" s="45" t="str">
        <f>IF(手順５!AE73="","",手順５!AE73)</f>
        <v/>
      </c>
      <c r="F57" s="45" t="str">
        <f>IF(手順５!AF73="","",手順５!AF73)</f>
        <v/>
      </c>
      <c r="G57" s="45" t="str">
        <f>IF(手順５!AG73="","",手順５!AG73)</f>
        <v/>
      </c>
      <c r="H57" s="45" t="str">
        <f>IF(手順５!AH73="","",手順５!AH73)</f>
        <v/>
      </c>
      <c r="I57" s="45" t="str">
        <f>IF(手順５!AI73="","",手順５!AI73)</f>
        <v/>
      </c>
      <c r="J57" s="45" t="str">
        <f>IF(手順５!AJ73="","",手順５!AJ73)</f>
        <v/>
      </c>
      <c r="K57" s="45" t="str">
        <f>IF(手順５!N73="","",手順５!N73)</f>
        <v/>
      </c>
    </row>
    <row r="58" spans="1:11" x14ac:dyDescent="0.4">
      <c r="A58" s="45" t="str">
        <f>IF(手順５!AA74="","",手順５!AA74)</f>
        <v/>
      </c>
      <c r="B58" s="45" t="str">
        <f>IF(手順５!AB74="","",手順５!AB74)</f>
        <v/>
      </c>
      <c r="C58" s="45" t="str">
        <f>IF(手順５!AC74="","",手順５!AC74)</f>
        <v/>
      </c>
      <c r="D58" s="45" t="str">
        <f>IF(手順５!AD74="","",手順５!AD74)</f>
        <v/>
      </c>
      <c r="E58" s="45" t="str">
        <f>IF(手順５!AE74="","",手順５!AE74)</f>
        <v/>
      </c>
      <c r="F58" s="45" t="str">
        <f>IF(手順５!AF74="","",手順５!AF74)</f>
        <v/>
      </c>
      <c r="G58" s="45" t="str">
        <f>IF(手順５!AG74="","",手順５!AG74)</f>
        <v/>
      </c>
      <c r="H58" s="45" t="str">
        <f>IF(手順５!AH74="","",手順５!AH74)</f>
        <v/>
      </c>
      <c r="I58" s="45" t="str">
        <f>IF(手順５!AI74="","",手順５!AI74)</f>
        <v/>
      </c>
      <c r="J58" s="45" t="str">
        <f>IF(手順５!AJ74="","",手順５!AJ74)</f>
        <v/>
      </c>
      <c r="K58" s="45" t="str">
        <f>IF(手順５!N74="","",手順５!N74)</f>
        <v/>
      </c>
    </row>
    <row r="59" spans="1:11" x14ac:dyDescent="0.4">
      <c r="A59" s="45" t="str">
        <f>IF(手順５!AA75="","",手順５!AA75)</f>
        <v/>
      </c>
      <c r="B59" s="45" t="str">
        <f>IF(手順５!AB75="","",手順５!AB75)</f>
        <v/>
      </c>
      <c r="C59" s="45" t="str">
        <f>IF(手順５!AC75="","",手順５!AC75)</f>
        <v/>
      </c>
      <c r="D59" s="45" t="str">
        <f>IF(手順５!AD75="","",手順５!AD75)</f>
        <v/>
      </c>
      <c r="E59" s="45" t="str">
        <f>IF(手順５!AE75="","",手順５!AE75)</f>
        <v/>
      </c>
      <c r="F59" s="45" t="str">
        <f>IF(手順５!AF75="","",手順５!AF75)</f>
        <v/>
      </c>
      <c r="G59" s="45" t="str">
        <f>IF(手順５!AG75="","",手順５!AG75)</f>
        <v/>
      </c>
      <c r="H59" s="45" t="str">
        <f>IF(手順５!AH75="","",手順５!AH75)</f>
        <v/>
      </c>
      <c r="I59" s="45" t="str">
        <f>IF(手順５!AI75="","",手順５!AI75)</f>
        <v/>
      </c>
      <c r="J59" s="45" t="str">
        <f>IF(手順５!AJ75="","",手順５!AJ75)</f>
        <v/>
      </c>
      <c r="K59" s="45" t="str">
        <f>IF(手順５!N75="","",手順５!N75)</f>
        <v/>
      </c>
    </row>
    <row r="60" spans="1:11" x14ac:dyDescent="0.4">
      <c r="A60" s="45" t="str">
        <f>IF(手順５!AA76="","",手順５!AA76)</f>
        <v/>
      </c>
      <c r="B60" s="45" t="str">
        <f>IF(手順５!AB76="","",手順５!AB76)</f>
        <v/>
      </c>
      <c r="C60" s="45" t="str">
        <f>IF(手順５!AC76="","",手順５!AC76)</f>
        <v/>
      </c>
      <c r="D60" s="45" t="str">
        <f>IF(手順５!AD76="","",手順５!AD76)</f>
        <v/>
      </c>
      <c r="E60" s="45" t="str">
        <f>IF(手順５!AE76="","",手順５!AE76)</f>
        <v/>
      </c>
      <c r="F60" s="45" t="str">
        <f>IF(手順５!AF76="","",手順５!AF76)</f>
        <v/>
      </c>
      <c r="G60" s="45" t="str">
        <f>IF(手順５!AG76="","",手順５!AG76)</f>
        <v/>
      </c>
      <c r="H60" s="45" t="str">
        <f>IF(手順５!AH76="","",手順５!AH76)</f>
        <v/>
      </c>
      <c r="I60" s="45" t="str">
        <f>IF(手順５!AI76="","",手順５!AI76)</f>
        <v/>
      </c>
      <c r="J60" s="45" t="str">
        <f>IF(手順５!AJ76="","",手順５!AJ76)</f>
        <v/>
      </c>
      <c r="K60" s="45" t="str">
        <f>IF(手順５!N76="","",手順５!N76)</f>
        <v/>
      </c>
    </row>
    <row r="61" spans="1:11" x14ac:dyDescent="0.4">
      <c r="A61" s="45" t="str">
        <f>IF(手順５!AA77="","",手順５!AA77)</f>
        <v/>
      </c>
      <c r="B61" s="45" t="str">
        <f>IF(手順５!AB77="","",手順５!AB77)</f>
        <v/>
      </c>
      <c r="C61" s="45" t="str">
        <f>IF(手順５!AC77="","",手順５!AC77)</f>
        <v/>
      </c>
      <c r="D61" s="45" t="str">
        <f>IF(手順５!AD77="","",手順５!AD77)</f>
        <v/>
      </c>
      <c r="E61" s="45" t="str">
        <f>IF(手順５!AE77="","",手順５!AE77)</f>
        <v/>
      </c>
      <c r="F61" s="45" t="str">
        <f>IF(手順５!AF77="","",手順５!AF77)</f>
        <v/>
      </c>
      <c r="G61" s="45" t="str">
        <f>IF(手順５!AG77="","",手順５!AG77)</f>
        <v/>
      </c>
      <c r="H61" s="45" t="str">
        <f>IF(手順５!AH77="","",手順５!AH77)</f>
        <v/>
      </c>
      <c r="I61" s="45" t="str">
        <f>IF(手順５!AI77="","",手順５!AI77)</f>
        <v/>
      </c>
      <c r="J61" s="45" t="str">
        <f>IF(手順５!AJ77="","",手順５!AJ77)</f>
        <v/>
      </c>
      <c r="K61" s="45" t="str">
        <f>IF(手順５!N77="","",手順５!N77)</f>
        <v/>
      </c>
    </row>
    <row r="62" spans="1:11" x14ac:dyDescent="0.4">
      <c r="A62" s="45" t="str">
        <f>IF(手順５!AA78="","",手順５!AA78)</f>
        <v/>
      </c>
      <c r="B62" s="45" t="str">
        <f>IF(手順５!AB78="","",手順５!AB78)</f>
        <v/>
      </c>
      <c r="C62" s="45" t="str">
        <f>IF(手順５!AC78="","",手順５!AC78)</f>
        <v/>
      </c>
      <c r="D62" s="45" t="str">
        <f>IF(手順５!AD78="","",手順５!AD78)</f>
        <v/>
      </c>
      <c r="E62" s="45" t="str">
        <f>IF(手順５!AE78="","",手順５!AE78)</f>
        <v/>
      </c>
      <c r="F62" s="45" t="str">
        <f>IF(手順５!AF78="","",手順５!AF78)</f>
        <v/>
      </c>
      <c r="G62" s="45" t="str">
        <f>IF(手順５!AG78="","",手順５!AG78)</f>
        <v/>
      </c>
      <c r="H62" s="45" t="str">
        <f>IF(手順５!AH78="","",手順５!AH78)</f>
        <v/>
      </c>
      <c r="I62" s="45" t="str">
        <f>IF(手順５!AI78="","",手順５!AI78)</f>
        <v/>
      </c>
      <c r="J62" s="45" t="str">
        <f>IF(手順５!AJ78="","",手順５!AJ78)</f>
        <v/>
      </c>
      <c r="K62" s="45" t="str">
        <f>IF(手順５!N78="","",手順５!N78)</f>
        <v/>
      </c>
    </row>
    <row r="63" spans="1:11" x14ac:dyDescent="0.4">
      <c r="A63" s="45" t="str">
        <f>IF(手順５!AA79="","",手順５!AA79)</f>
        <v/>
      </c>
      <c r="B63" s="45" t="str">
        <f>IF(手順５!AB79="","",手順５!AB79)</f>
        <v/>
      </c>
      <c r="C63" s="45" t="str">
        <f>IF(手順５!AC79="","",手順５!AC79)</f>
        <v/>
      </c>
      <c r="D63" s="45" t="str">
        <f>IF(手順５!AD79="","",手順５!AD79)</f>
        <v/>
      </c>
      <c r="E63" s="45" t="str">
        <f>IF(手順５!AE79="","",手順５!AE79)</f>
        <v/>
      </c>
      <c r="F63" s="45" t="str">
        <f>IF(手順５!AF79="","",手順５!AF79)</f>
        <v/>
      </c>
      <c r="G63" s="45" t="str">
        <f>IF(手順５!AG79="","",手順５!AG79)</f>
        <v/>
      </c>
      <c r="H63" s="45" t="str">
        <f>IF(手順５!AH79="","",手順５!AH79)</f>
        <v/>
      </c>
      <c r="I63" s="45" t="str">
        <f>IF(手順５!AI79="","",手順５!AI79)</f>
        <v/>
      </c>
      <c r="J63" s="45" t="str">
        <f>IF(手順５!AJ79="","",手順５!AJ79)</f>
        <v/>
      </c>
      <c r="K63" s="45" t="str">
        <f>IF(手順５!N79="","",手順５!N79)</f>
        <v/>
      </c>
    </row>
    <row r="64" spans="1:11" x14ac:dyDescent="0.4">
      <c r="A64" s="45" t="str">
        <f>IF(手順５!AA80="","",手順５!AA80)</f>
        <v/>
      </c>
      <c r="B64" s="45" t="str">
        <f>IF(手順５!AB80="","",手順５!AB80)</f>
        <v/>
      </c>
      <c r="C64" s="45" t="str">
        <f>IF(手順５!AC80="","",手順５!AC80)</f>
        <v/>
      </c>
      <c r="D64" s="45" t="str">
        <f>IF(手順５!AD80="","",手順５!AD80)</f>
        <v/>
      </c>
      <c r="E64" s="45" t="str">
        <f>IF(手順５!AE80="","",手順５!AE80)</f>
        <v/>
      </c>
      <c r="F64" s="45" t="str">
        <f>IF(手順５!AF80="","",手順５!AF80)</f>
        <v/>
      </c>
      <c r="G64" s="45" t="str">
        <f>IF(手順５!AG80="","",手順５!AG80)</f>
        <v/>
      </c>
      <c r="H64" s="45" t="str">
        <f>IF(手順５!AH80="","",手順５!AH80)</f>
        <v/>
      </c>
      <c r="I64" s="45" t="str">
        <f>IF(手順５!AI80="","",手順５!AI80)</f>
        <v/>
      </c>
      <c r="J64" s="45" t="str">
        <f>IF(手順５!AJ80="","",手順５!AJ80)</f>
        <v/>
      </c>
      <c r="K64" s="45" t="str">
        <f>IF(手順５!N80="","",手順５!N80)</f>
        <v/>
      </c>
    </row>
    <row r="65" spans="1:11" x14ac:dyDescent="0.4">
      <c r="A65" s="45" t="str">
        <f>IF(手順５!AA81="","",手順５!AA81)</f>
        <v/>
      </c>
      <c r="B65" s="45" t="str">
        <f>IF(手順５!AB81="","",手順５!AB81)</f>
        <v/>
      </c>
      <c r="C65" s="45" t="str">
        <f>IF(手順５!AC81="","",手順５!AC81)</f>
        <v/>
      </c>
      <c r="D65" s="45" t="str">
        <f>IF(手順５!AD81="","",手順５!AD81)</f>
        <v/>
      </c>
      <c r="E65" s="45" t="str">
        <f>IF(手順５!AE81="","",手順５!AE81)</f>
        <v/>
      </c>
      <c r="F65" s="45" t="str">
        <f>IF(手順５!AF81="","",手順５!AF81)</f>
        <v/>
      </c>
      <c r="G65" s="45" t="str">
        <f>IF(手順５!AG81="","",手順５!AG81)</f>
        <v/>
      </c>
      <c r="H65" s="45" t="str">
        <f>IF(手順５!AH81="","",手順５!AH81)</f>
        <v/>
      </c>
      <c r="I65" s="45" t="str">
        <f>IF(手順５!AI81="","",手順５!AI81)</f>
        <v/>
      </c>
      <c r="J65" s="45" t="str">
        <f>IF(手順５!AJ81="","",手順５!AJ81)</f>
        <v/>
      </c>
      <c r="K65" s="45" t="str">
        <f>IF(手順５!N81="","",手順５!N81)</f>
        <v/>
      </c>
    </row>
    <row r="66" spans="1:11" x14ac:dyDescent="0.4">
      <c r="A66" s="45" t="str">
        <f>IF(手順５!AA82="","",手順５!AA82)</f>
        <v/>
      </c>
      <c r="B66" s="45" t="str">
        <f>IF(手順５!AB82="","",手順５!AB82)</f>
        <v/>
      </c>
      <c r="C66" s="45" t="str">
        <f>IF(手順５!AC82="","",手順５!AC82)</f>
        <v/>
      </c>
      <c r="D66" s="45" t="str">
        <f>IF(手順５!AD82="","",手順５!AD82)</f>
        <v/>
      </c>
      <c r="E66" s="45" t="str">
        <f>IF(手順５!AE82="","",手順５!AE82)</f>
        <v/>
      </c>
      <c r="F66" s="45" t="str">
        <f>IF(手順５!AF82="","",手順５!AF82)</f>
        <v/>
      </c>
      <c r="G66" s="45" t="str">
        <f>IF(手順５!AG82="","",手順５!AG82)</f>
        <v/>
      </c>
      <c r="H66" s="45" t="str">
        <f>IF(手順５!AH82="","",手順５!AH82)</f>
        <v/>
      </c>
      <c r="I66" s="45" t="str">
        <f>IF(手順５!AI82="","",手順５!AI82)</f>
        <v/>
      </c>
      <c r="J66" s="45" t="str">
        <f>IF(手順５!AJ82="","",手順５!AJ82)</f>
        <v/>
      </c>
      <c r="K66" s="45" t="str">
        <f>IF(手順５!N82="","",手順５!N82)</f>
        <v/>
      </c>
    </row>
    <row r="67" spans="1:11" x14ac:dyDescent="0.4">
      <c r="A67" s="45" t="str">
        <f>IF(手順５!AA83="","",手順５!AA83)</f>
        <v/>
      </c>
      <c r="B67" s="45" t="str">
        <f>IF(手順５!AB83="","",手順５!AB83)</f>
        <v/>
      </c>
      <c r="C67" s="45" t="str">
        <f>IF(手順５!AC83="","",手順５!AC83)</f>
        <v/>
      </c>
      <c r="D67" s="45" t="str">
        <f>IF(手順５!AD83="","",手順５!AD83)</f>
        <v/>
      </c>
      <c r="E67" s="45" t="str">
        <f>IF(手順５!AE83="","",手順５!AE83)</f>
        <v/>
      </c>
      <c r="F67" s="45" t="str">
        <f>IF(手順５!AF83="","",手順５!AF83)</f>
        <v/>
      </c>
      <c r="G67" s="45" t="str">
        <f>IF(手順５!AG83="","",手順５!AG83)</f>
        <v/>
      </c>
      <c r="H67" s="45" t="str">
        <f>IF(手順５!AH83="","",手順５!AH83)</f>
        <v/>
      </c>
      <c r="I67" s="45" t="str">
        <f>IF(手順５!AI83="","",手順５!AI83)</f>
        <v/>
      </c>
      <c r="J67" s="45" t="str">
        <f>IF(手順５!AJ83="","",手順５!AJ83)</f>
        <v/>
      </c>
      <c r="K67" s="45" t="str">
        <f>IF(手順５!N83="","",手順５!N83)</f>
        <v/>
      </c>
    </row>
    <row r="68" spans="1:11" x14ac:dyDescent="0.4">
      <c r="A68" s="45" t="str">
        <f>IF(手順５!AA84="","",手順５!AA84)</f>
        <v/>
      </c>
      <c r="B68" s="45" t="str">
        <f>IF(手順５!AB84="","",手順５!AB84)</f>
        <v/>
      </c>
      <c r="C68" s="45" t="str">
        <f>IF(手順５!AC84="","",手順５!AC84)</f>
        <v/>
      </c>
      <c r="D68" s="45" t="str">
        <f>IF(手順５!AD84="","",手順５!AD84)</f>
        <v/>
      </c>
      <c r="E68" s="45" t="str">
        <f>IF(手順５!AE84="","",手順５!AE84)</f>
        <v/>
      </c>
      <c r="F68" s="45" t="str">
        <f>IF(手順５!AF84="","",手順５!AF84)</f>
        <v/>
      </c>
      <c r="G68" s="45" t="str">
        <f>IF(手順５!AG84="","",手順５!AG84)</f>
        <v/>
      </c>
      <c r="H68" s="45" t="str">
        <f>IF(手順５!AH84="","",手順５!AH84)</f>
        <v/>
      </c>
      <c r="I68" s="45" t="str">
        <f>IF(手順５!AI84="","",手順５!AI84)</f>
        <v/>
      </c>
      <c r="J68" s="45" t="str">
        <f>IF(手順５!AJ84="","",手順５!AJ84)</f>
        <v/>
      </c>
      <c r="K68" s="45" t="str">
        <f>IF(手順５!N84="","",手順５!N84)</f>
        <v/>
      </c>
    </row>
    <row r="69" spans="1:11" x14ac:dyDescent="0.4">
      <c r="A69" s="45" t="str">
        <f>IF(手順５!AA85="","",手順５!AA85)</f>
        <v/>
      </c>
      <c r="B69" s="45" t="str">
        <f>IF(手順５!AB85="","",手順５!AB85)</f>
        <v/>
      </c>
      <c r="C69" s="45" t="str">
        <f>IF(手順５!AC85="","",手順５!AC85)</f>
        <v/>
      </c>
      <c r="D69" s="45" t="str">
        <f>IF(手順５!AD85="","",手順５!AD85)</f>
        <v/>
      </c>
      <c r="E69" s="45" t="str">
        <f>IF(手順５!AE85="","",手順５!AE85)</f>
        <v/>
      </c>
      <c r="F69" s="45" t="str">
        <f>IF(手順５!AF85="","",手順５!AF85)</f>
        <v/>
      </c>
      <c r="G69" s="45" t="str">
        <f>IF(手順５!AG85="","",手順５!AG85)</f>
        <v/>
      </c>
      <c r="H69" s="45" t="str">
        <f>IF(手順５!AH85="","",手順５!AH85)</f>
        <v/>
      </c>
      <c r="I69" s="45" t="str">
        <f>IF(手順５!AI85="","",手順５!AI85)</f>
        <v/>
      </c>
      <c r="J69" s="45" t="str">
        <f>IF(手順５!AJ85="","",手順５!AJ85)</f>
        <v/>
      </c>
      <c r="K69" s="45" t="str">
        <f>IF(手順５!N85="","",手順５!N85)</f>
        <v/>
      </c>
    </row>
    <row r="70" spans="1:11" x14ac:dyDescent="0.4">
      <c r="A70" s="45" t="str">
        <f>IF(手順５!AA86="","",手順５!AA86)</f>
        <v/>
      </c>
      <c r="B70" s="45" t="str">
        <f>IF(手順５!AB86="","",手順５!AB86)</f>
        <v/>
      </c>
      <c r="C70" s="45" t="str">
        <f>IF(手順５!AC86="","",手順５!AC86)</f>
        <v/>
      </c>
      <c r="D70" s="45" t="str">
        <f>IF(手順５!AD86="","",手順５!AD86)</f>
        <v/>
      </c>
      <c r="E70" s="45" t="str">
        <f>IF(手順５!AE86="","",手順５!AE86)</f>
        <v/>
      </c>
      <c r="F70" s="45" t="str">
        <f>IF(手順５!AF86="","",手順５!AF86)</f>
        <v/>
      </c>
      <c r="G70" s="45" t="str">
        <f>IF(手順５!AG86="","",手順５!AG86)</f>
        <v/>
      </c>
      <c r="H70" s="45" t="str">
        <f>IF(手順５!AH86="","",手順５!AH86)</f>
        <v/>
      </c>
      <c r="I70" s="45" t="str">
        <f>IF(手順５!AI86="","",手順５!AI86)</f>
        <v/>
      </c>
      <c r="J70" s="45" t="str">
        <f>IF(手順５!AJ86="","",手順５!AJ86)</f>
        <v/>
      </c>
      <c r="K70" s="45" t="str">
        <f>IF(手順５!N86="","",手順５!N86)</f>
        <v/>
      </c>
    </row>
    <row r="71" spans="1:11" x14ac:dyDescent="0.4">
      <c r="A71" s="45" t="str">
        <f>IF(手順５!AA87="","",手順５!AA87)</f>
        <v/>
      </c>
      <c r="B71" s="45" t="str">
        <f>IF(手順５!AB87="","",手順５!AB87)</f>
        <v/>
      </c>
      <c r="C71" s="45" t="str">
        <f>IF(手順５!AC87="","",手順５!AC87)</f>
        <v/>
      </c>
      <c r="D71" s="45" t="str">
        <f>IF(手順５!AD87="","",手順５!AD87)</f>
        <v/>
      </c>
      <c r="E71" s="45" t="str">
        <f>IF(手順５!AE87="","",手順５!AE87)</f>
        <v/>
      </c>
      <c r="F71" s="45" t="str">
        <f>IF(手順５!AF87="","",手順５!AF87)</f>
        <v/>
      </c>
      <c r="G71" s="45" t="str">
        <f>IF(手順５!AG87="","",手順５!AG87)</f>
        <v/>
      </c>
      <c r="H71" s="45" t="str">
        <f>IF(手順５!AH87="","",手順５!AH87)</f>
        <v/>
      </c>
      <c r="I71" s="45" t="str">
        <f>IF(手順５!AI87="","",手順５!AI87)</f>
        <v/>
      </c>
      <c r="J71" s="45" t="str">
        <f>IF(手順５!AJ87="","",手順５!AJ87)</f>
        <v/>
      </c>
      <c r="K71" s="45" t="str">
        <f>IF(手順５!N87="","",手順５!N87)</f>
        <v/>
      </c>
    </row>
    <row r="72" spans="1:11" x14ac:dyDescent="0.4">
      <c r="A72" s="45" t="str">
        <f>IF(手順５!AA88="","",手順５!AA88)</f>
        <v/>
      </c>
      <c r="B72" s="45" t="str">
        <f>IF(手順５!AB88="","",手順５!AB88)</f>
        <v/>
      </c>
      <c r="C72" s="45" t="str">
        <f>IF(手順５!AC88="","",手順５!AC88)</f>
        <v/>
      </c>
      <c r="D72" s="45" t="str">
        <f>IF(手順５!AD88="","",手順５!AD88)</f>
        <v/>
      </c>
      <c r="E72" s="45" t="str">
        <f>IF(手順５!AE88="","",手順５!AE88)</f>
        <v/>
      </c>
      <c r="F72" s="45" t="str">
        <f>IF(手順５!AF88="","",手順５!AF88)</f>
        <v/>
      </c>
      <c r="G72" s="45" t="str">
        <f>IF(手順５!AG88="","",手順５!AG88)</f>
        <v/>
      </c>
      <c r="H72" s="45" t="str">
        <f>IF(手順５!AH88="","",手順５!AH88)</f>
        <v/>
      </c>
      <c r="I72" s="45" t="str">
        <f>IF(手順５!AI88="","",手順５!AI88)</f>
        <v/>
      </c>
      <c r="J72" s="45" t="str">
        <f>IF(手順５!AJ88="","",手順５!AJ88)</f>
        <v/>
      </c>
      <c r="K72" s="45" t="str">
        <f>IF(手順５!N88="","",手順５!N88)</f>
        <v/>
      </c>
    </row>
    <row r="73" spans="1:11" x14ac:dyDescent="0.4">
      <c r="A73" s="45" t="str">
        <f>IF(手順５!AA89="","",手順５!AA89)</f>
        <v/>
      </c>
      <c r="B73" s="45" t="str">
        <f>IF(手順５!AB89="","",手順５!AB89)</f>
        <v/>
      </c>
      <c r="C73" s="45" t="str">
        <f>IF(手順５!AC89="","",手順５!AC89)</f>
        <v/>
      </c>
      <c r="D73" s="45" t="str">
        <f>IF(手順５!AD89="","",手順５!AD89)</f>
        <v/>
      </c>
      <c r="E73" s="45" t="str">
        <f>IF(手順５!AE89="","",手順５!AE89)</f>
        <v/>
      </c>
      <c r="F73" s="45" t="str">
        <f>IF(手順５!AF89="","",手順５!AF89)</f>
        <v/>
      </c>
      <c r="G73" s="45" t="str">
        <f>IF(手順５!AG89="","",手順５!AG89)</f>
        <v/>
      </c>
      <c r="H73" s="45" t="str">
        <f>IF(手順５!AH89="","",手順５!AH89)</f>
        <v/>
      </c>
      <c r="I73" s="45" t="str">
        <f>IF(手順５!AI89="","",手順５!AI89)</f>
        <v/>
      </c>
      <c r="J73" s="45" t="str">
        <f>IF(手順５!AJ89="","",手順５!AJ89)</f>
        <v/>
      </c>
      <c r="K73" s="45" t="str">
        <f>IF(手順５!N89="","",手順５!N89)</f>
        <v/>
      </c>
    </row>
    <row r="74" spans="1:11" x14ac:dyDescent="0.4">
      <c r="A74" s="45" t="str">
        <f>IF(手順５!AA90="","",手順５!AA90)</f>
        <v/>
      </c>
      <c r="B74" s="45" t="str">
        <f>IF(手順５!AB90="","",手順５!AB90)</f>
        <v/>
      </c>
      <c r="C74" s="45" t="str">
        <f>IF(手順５!AC90="","",手順５!AC90)</f>
        <v/>
      </c>
      <c r="D74" s="45" t="str">
        <f>IF(手順５!AD90="","",手順５!AD90)</f>
        <v/>
      </c>
      <c r="E74" s="45" t="str">
        <f>IF(手順５!AE90="","",手順５!AE90)</f>
        <v/>
      </c>
      <c r="F74" s="45" t="str">
        <f>IF(手順５!AF90="","",手順５!AF90)</f>
        <v/>
      </c>
      <c r="G74" s="45" t="str">
        <f>IF(手順５!AG90="","",手順５!AG90)</f>
        <v/>
      </c>
      <c r="H74" s="45" t="str">
        <f>IF(手順５!AH90="","",手順５!AH90)</f>
        <v/>
      </c>
      <c r="I74" s="45" t="str">
        <f>IF(手順５!AI90="","",手順５!AI90)</f>
        <v/>
      </c>
      <c r="J74" s="45" t="str">
        <f>IF(手順５!AJ90="","",手順５!AJ90)</f>
        <v/>
      </c>
      <c r="K74" s="45" t="str">
        <f>IF(手順５!N90="","",手順５!N90)</f>
        <v/>
      </c>
    </row>
    <row r="75" spans="1:11" x14ac:dyDescent="0.4">
      <c r="A75" s="45" t="str">
        <f>IF(手順５!AA91="","",手順５!AA91)</f>
        <v/>
      </c>
      <c r="B75" s="45" t="str">
        <f>IF(手順５!AB91="","",手順５!AB91)</f>
        <v/>
      </c>
      <c r="C75" s="45" t="str">
        <f>IF(手順５!AC91="","",手順５!AC91)</f>
        <v/>
      </c>
      <c r="D75" s="45" t="str">
        <f>IF(手順５!AD91="","",手順５!AD91)</f>
        <v/>
      </c>
      <c r="E75" s="45" t="str">
        <f>IF(手順５!AE91="","",手順５!AE91)</f>
        <v/>
      </c>
      <c r="F75" s="45" t="str">
        <f>IF(手順５!AF91="","",手順５!AF91)</f>
        <v/>
      </c>
      <c r="G75" s="45" t="str">
        <f>IF(手順５!AG91="","",手順５!AG91)</f>
        <v/>
      </c>
      <c r="H75" s="45" t="str">
        <f>IF(手順５!AH91="","",手順５!AH91)</f>
        <v/>
      </c>
      <c r="I75" s="45" t="str">
        <f>IF(手順５!AI91="","",手順５!AI91)</f>
        <v/>
      </c>
      <c r="J75" s="45" t="str">
        <f>IF(手順５!AJ91="","",手順５!AJ91)</f>
        <v/>
      </c>
      <c r="K75" s="45" t="str">
        <f>IF(手順５!N91="","",手順５!N91)</f>
        <v/>
      </c>
    </row>
    <row r="76" spans="1:11" x14ac:dyDescent="0.4">
      <c r="A76" s="45" t="str">
        <f>IF(手順５!AA92="","",手順５!AA92)</f>
        <v/>
      </c>
      <c r="B76" s="45" t="str">
        <f>IF(手順５!AB92="","",手順５!AB92)</f>
        <v/>
      </c>
      <c r="C76" s="45" t="str">
        <f>IF(手順５!AC92="","",手順５!AC92)</f>
        <v/>
      </c>
      <c r="D76" s="45" t="str">
        <f>IF(手順５!AD92="","",手順５!AD92)</f>
        <v/>
      </c>
      <c r="E76" s="45" t="str">
        <f>IF(手順５!AE92="","",手順５!AE92)</f>
        <v/>
      </c>
      <c r="F76" s="45" t="str">
        <f>IF(手順５!AF92="","",手順５!AF92)</f>
        <v/>
      </c>
      <c r="G76" s="45" t="str">
        <f>IF(手順５!AG92="","",手順５!AG92)</f>
        <v/>
      </c>
      <c r="H76" s="45" t="str">
        <f>IF(手順５!AH92="","",手順５!AH92)</f>
        <v/>
      </c>
      <c r="I76" s="45" t="str">
        <f>IF(手順５!AI92="","",手順５!AI92)</f>
        <v/>
      </c>
      <c r="J76" s="45" t="str">
        <f>IF(手順５!AJ92="","",手順５!AJ92)</f>
        <v/>
      </c>
      <c r="K76" s="45" t="str">
        <f>IF(手順５!N92="","",手順５!N92)</f>
        <v/>
      </c>
    </row>
    <row r="77" spans="1:11" x14ac:dyDescent="0.4">
      <c r="A77" s="45" t="str">
        <f>IF(手順５!AA93="","",手順５!AA93)</f>
        <v/>
      </c>
      <c r="B77" s="45" t="str">
        <f>IF(手順５!AB93="","",手順５!AB93)</f>
        <v/>
      </c>
      <c r="C77" s="45" t="str">
        <f>IF(手順５!AC93="","",手順５!AC93)</f>
        <v/>
      </c>
      <c r="D77" s="45" t="str">
        <f>IF(手順５!AD93="","",手順５!AD93)</f>
        <v/>
      </c>
      <c r="E77" s="45" t="str">
        <f>IF(手順５!AE93="","",手順５!AE93)</f>
        <v/>
      </c>
      <c r="F77" s="45" t="str">
        <f>IF(手順５!AF93="","",手順５!AF93)</f>
        <v/>
      </c>
      <c r="G77" s="45" t="str">
        <f>IF(手順５!AG93="","",手順５!AG93)</f>
        <v/>
      </c>
      <c r="H77" s="45" t="str">
        <f>IF(手順５!AH93="","",手順５!AH93)</f>
        <v/>
      </c>
      <c r="I77" s="45" t="str">
        <f>IF(手順５!AI93="","",手順５!AI93)</f>
        <v/>
      </c>
      <c r="J77" s="45" t="str">
        <f>IF(手順５!AJ93="","",手順５!AJ93)</f>
        <v/>
      </c>
      <c r="K77" s="45" t="str">
        <f>IF(手順５!N93="","",手順５!N93)</f>
        <v/>
      </c>
    </row>
    <row r="78" spans="1:11" x14ac:dyDescent="0.4">
      <c r="A78" s="45" t="str">
        <f>IF(手順５!AA94="","",手順５!AA94)</f>
        <v/>
      </c>
      <c r="B78" s="45" t="str">
        <f>IF(手順５!AB94="","",手順５!AB94)</f>
        <v/>
      </c>
      <c r="C78" s="45" t="str">
        <f>IF(手順５!AC94="","",手順５!AC94)</f>
        <v/>
      </c>
      <c r="D78" s="45" t="str">
        <f>IF(手順５!AD94="","",手順５!AD94)</f>
        <v/>
      </c>
      <c r="E78" s="45" t="str">
        <f>IF(手順５!AE94="","",手順５!AE94)</f>
        <v/>
      </c>
      <c r="F78" s="45" t="str">
        <f>IF(手順５!AF94="","",手順５!AF94)</f>
        <v/>
      </c>
      <c r="G78" s="45" t="str">
        <f>IF(手順５!AG94="","",手順５!AG94)</f>
        <v/>
      </c>
      <c r="H78" s="45" t="str">
        <f>IF(手順５!AH94="","",手順５!AH94)</f>
        <v/>
      </c>
      <c r="I78" s="45" t="str">
        <f>IF(手順５!AI94="","",手順５!AI94)</f>
        <v/>
      </c>
      <c r="J78" s="45" t="str">
        <f>IF(手順５!AJ94="","",手順５!AJ94)</f>
        <v/>
      </c>
      <c r="K78" s="45" t="str">
        <f>IF(手順５!N94="","",手順５!N94)</f>
        <v/>
      </c>
    </row>
    <row r="79" spans="1:11" x14ac:dyDescent="0.4">
      <c r="A79" s="45" t="str">
        <f>IF(手順５!AA95="","",手順５!AA95)</f>
        <v/>
      </c>
      <c r="B79" s="45" t="str">
        <f>IF(手順５!AB95="","",手順５!AB95)</f>
        <v/>
      </c>
      <c r="C79" s="45" t="str">
        <f>IF(手順５!AC95="","",手順５!AC95)</f>
        <v/>
      </c>
      <c r="D79" s="45" t="str">
        <f>IF(手順５!AD95="","",手順５!AD95)</f>
        <v/>
      </c>
      <c r="E79" s="45" t="str">
        <f>IF(手順５!AE95="","",手順５!AE95)</f>
        <v/>
      </c>
      <c r="F79" s="45" t="str">
        <f>IF(手順５!AF95="","",手順５!AF95)</f>
        <v/>
      </c>
      <c r="G79" s="45" t="str">
        <f>IF(手順５!AG95="","",手順５!AG95)</f>
        <v/>
      </c>
      <c r="H79" s="45" t="str">
        <f>IF(手順５!AH95="","",手順５!AH95)</f>
        <v/>
      </c>
      <c r="I79" s="45" t="str">
        <f>IF(手順５!AI95="","",手順５!AI95)</f>
        <v/>
      </c>
      <c r="J79" s="45" t="str">
        <f>IF(手順５!AJ95="","",手順５!AJ95)</f>
        <v/>
      </c>
      <c r="K79" s="45" t="str">
        <f>IF(手順５!N95="","",手順５!N95)</f>
        <v/>
      </c>
    </row>
    <row r="80" spans="1:11" x14ac:dyDescent="0.4">
      <c r="A80" s="45" t="str">
        <f>IF(手順５!AA96="","",手順５!AA96)</f>
        <v/>
      </c>
      <c r="B80" s="45" t="str">
        <f>IF(手順５!AB96="","",手順５!AB96)</f>
        <v/>
      </c>
      <c r="C80" s="45" t="str">
        <f>IF(手順５!AC96="","",手順５!AC96)</f>
        <v/>
      </c>
      <c r="D80" s="45" t="str">
        <f>IF(手順５!AD96="","",手順５!AD96)</f>
        <v/>
      </c>
      <c r="E80" s="45" t="str">
        <f>IF(手順５!AE96="","",手順５!AE96)</f>
        <v/>
      </c>
      <c r="F80" s="45" t="str">
        <f>IF(手順５!AF96="","",手順５!AF96)</f>
        <v/>
      </c>
      <c r="G80" s="45" t="str">
        <f>IF(手順５!AG96="","",手順５!AG96)</f>
        <v/>
      </c>
      <c r="H80" s="45" t="str">
        <f>IF(手順５!AH96="","",手順５!AH96)</f>
        <v/>
      </c>
      <c r="I80" s="45" t="str">
        <f>IF(手順５!AI96="","",手順５!AI96)</f>
        <v/>
      </c>
      <c r="J80" s="45" t="str">
        <f>IF(手順５!AJ96="","",手順５!AJ96)</f>
        <v/>
      </c>
      <c r="K80" s="45" t="str">
        <f>IF(手順５!N96="","",手順５!N96)</f>
        <v/>
      </c>
    </row>
    <row r="81" spans="1:11" x14ac:dyDescent="0.4">
      <c r="A81" s="45" t="str">
        <f>IF(手順５!AA97="","",手順５!AA97)</f>
        <v/>
      </c>
      <c r="B81" s="45" t="str">
        <f>IF(手順５!AB97="","",手順５!AB97)</f>
        <v/>
      </c>
      <c r="C81" s="45" t="str">
        <f>IF(手順５!AC97="","",手順５!AC97)</f>
        <v/>
      </c>
      <c r="D81" s="45" t="str">
        <f>IF(手順５!AD97="","",手順５!AD97)</f>
        <v/>
      </c>
      <c r="E81" s="45" t="str">
        <f>IF(手順５!AE97="","",手順５!AE97)</f>
        <v/>
      </c>
      <c r="F81" s="45" t="str">
        <f>IF(手順５!AF97="","",手順５!AF97)</f>
        <v/>
      </c>
      <c r="G81" s="45" t="str">
        <f>IF(手順５!AG97="","",手順５!AG97)</f>
        <v/>
      </c>
      <c r="H81" s="45" t="str">
        <f>IF(手順５!AH97="","",手順５!AH97)</f>
        <v/>
      </c>
      <c r="I81" s="45" t="str">
        <f>IF(手順５!AI97="","",手順５!AI97)</f>
        <v/>
      </c>
      <c r="J81" s="45" t="str">
        <f>IF(手順５!AJ97="","",手順５!AJ97)</f>
        <v/>
      </c>
      <c r="K81" s="45" t="str">
        <f>IF(手順５!N97="","",手順５!N97)</f>
        <v/>
      </c>
    </row>
    <row r="82" spans="1:11" x14ac:dyDescent="0.4">
      <c r="A82" s="45" t="str">
        <f>IF(手順５!AA98="","",手順５!AA98)</f>
        <v/>
      </c>
      <c r="B82" s="45" t="str">
        <f>IF(手順５!AB98="","",手順５!AB98)</f>
        <v/>
      </c>
      <c r="C82" s="45" t="str">
        <f>IF(手順５!AC98="","",手順５!AC98)</f>
        <v/>
      </c>
      <c r="D82" s="45" t="str">
        <f>IF(手順５!AD98="","",手順５!AD98)</f>
        <v/>
      </c>
      <c r="E82" s="45" t="str">
        <f>IF(手順５!AE98="","",手順５!AE98)</f>
        <v/>
      </c>
      <c r="F82" s="45" t="str">
        <f>IF(手順５!AF98="","",手順５!AF98)</f>
        <v/>
      </c>
      <c r="G82" s="45" t="str">
        <f>IF(手順５!AG98="","",手順５!AG98)</f>
        <v/>
      </c>
      <c r="H82" s="45" t="str">
        <f>IF(手順５!AH98="","",手順５!AH98)</f>
        <v/>
      </c>
      <c r="I82" s="45" t="str">
        <f>IF(手順５!AI98="","",手順５!AI98)</f>
        <v/>
      </c>
      <c r="J82" s="45" t="str">
        <f>IF(手順５!AJ98="","",手順５!AJ98)</f>
        <v/>
      </c>
      <c r="K82" s="45" t="str">
        <f>IF(手順５!N98="","",手順５!N98)</f>
        <v/>
      </c>
    </row>
    <row r="83" spans="1:11" x14ac:dyDescent="0.4">
      <c r="A83" s="45" t="str">
        <f>IF(手順５!AA99="","",手順５!AA99)</f>
        <v/>
      </c>
      <c r="B83" s="45" t="str">
        <f>IF(手順５!AB99="","",手順５!AB99)</f>
        <v/>
      </c>
      <c r="C83" s="45" t="str">
        <f>IF(手順５!AC99="","",手順５!AC99)</f>
        <v/>
      </c>
      <c r="D83" s="45" t="str">
        <f>IF(手順５!AD99="","",手順５!AD99)</f>
        <v/>
      </c>
      <c r="E83" s="45" t="str">
        <f>IF(手順５!AE99="","",手順５!AE99)</f>
        <v/>
      </c>
      <c r="F83" s="45" t="str">
        <f>IF(手順５!AF99="","",手順５!AF99)</f>
        <v/>
      </c>
      <c r="G83" s="45" t="str">
        <f>IF(手順５!AG99="","",手順５!AG99)</f>
        <v/>
      </c>
      <c r="H83" s="45" t="str">
        <f>IF(手順５!AH99="","",手順５!AH99)</f>
        <v/>
      </c>
      <c r="I83" s="45" t="str">
        <f>IF(手順５!AI99="","",手順５!AI99)</f>
        <v/>
      </c>
      <c r="J83" s="45" t="str">
        <f>IF(手順５!AJ99="","",手順５!AJ99)</f>
        <v/>
      </c>
      <c r="K83" s="45" t="str">
        <f>IF(手順５!N99="","",手順５!N99)</f>
        <v/>
      </c>
    </row>
    <row r="84" spans="1:11" x14ac:dyDescent="0.4">
      <c r="A84" s="45" t="str">
        <f>IF(手順５!AA100="","",手順５!AA100)</f>
        <v/>
      </c>
      <c r="B84" s="45" t="str">
        <f>IF(手順５!AB100="","",手順５!AB100)</f>
        <v/>
      </c>
      <c r="C84" s="45" t="str">
        <f>IF(手順５!AC100="","",手順５!AC100)</f>
        <v/>
      </c>
      <c r="D84" s="45" t="str">
        <f>IF(手順５!AD100="","",手順５!AD100)</f>
        <v/>
      </c>
      <c r="E84" s="45" t="str">
        <f>IF(手順５!AE100="","",手順５!AE100)</f>
        <v/>
      </c>
      <c r="F84" s="45" t="str">
        <f>IF(手順５!AF100="","",手順５!AF100)</f>
        <v/>
      </c>
      <c r="G84" s="45" t="str">
        <f>IF(手順５!AG100="","",手順５!AG100)</f>
        <v/>
      </c>
      <c r="H84" s="45" t="str">
        <f>IF(手順５!AH100="","",手順５!AH100)</f>
        <v/>
      </c>
      <c r="I84" s="45" t="str">
        <f>IF(手順５!AI100="","",手順５!AI100)</f>
        <v/>
      </c>
      <c r="J84" s="45" t="str">
        <f>IF(手順５!AJ100="","",手順５!AJ100)</f>
        <v/>
      </c>
      <c r="K84" s="45" t="str">
        <f>IF(手順５!N100="","",手順５!N100)</f>
        <v/>
      </c>
    </row>
    <row r="85" spans="1:11" x14ac:dyDescent="0.4">
      <c r="A85" s="45" t="str">
        <f>IF(手順５!AA101="","",手順５!AA101)</f>
        <v/>
      </c>
      <c r="B85" s="45" t="str">
        <f>IF(手順５!AB101="","",手順５!AB101)</f>
        <v/>
      </c>
      <c r="C85" s="45" t="str">
        <f>IF(手順５!AC101="","",手順５!AC101)</f>
        <v/>
      </c>
      <c r="D85" s="45" t="str">
        <f>IF(手順５!AD101="","",手順５!AD101)</f>
        <v/>
      </c>
      <c r="E85" s="45" t="str">
        <f>IF(手順５!AE101="","",手順５!AE101)</f>
        <v/>
      </c>
      <c r="F85" s="45" t="str">
        <f>IF(手順５!AF101="","",手順５!AF101)</f>
        <v/>
      </c>
      <c r="G85" s="45" t="str">
        <f>IF(手順５!AG101="","",手順５!AG101)</f>
        <v/>
      </c>
      <c r="H85" s="45" t="str">
        <f>IF(手順５!AH101="","",手順５!AH101)</f>
        <v/>
      </c>
      <c r="I85" s="45" t="str">
        <f>IF(手順５!AI101="","",手順５!AI101)</f>
        <v/>
      </c>
      <c r="J85" s="45" t="str">
        <f>IF(手順５!AJ101="","",手順５!AJ101)</f>
        <v/>
      </c>
      <c r="K85" s="45" t="str">
        <f>IF(手順５!N101="","",手順５!N101)</f>
        <v/>
      </c>
    </row>
    <row r="86" spans="1:11" x14ac:dyDescent="0.4">
      <c r="A86" s="45" t="str">
        <f>IF(手順５!AA102="","",手順５!AA102)</f>
        <v/>
      </c>
      <c r="B86" s="45" t="str">
        <f>IF(手順５!AB102="","",手順５!AB102)</f>
        <v/>
      </c>
      <c r="C86" s="45" t="str">
        <f>IF(手順５!AC102="","",手順５!AC102)</f>
        <v/>
      </c>
      <c r="D86" s="45" t="str">
        <f>IF(手順５!AD102="","",手順５!AD102)</f>
        <v/>
      </c>
      <c r="E86" s="45" t="str">
        <f>IF(手順５!AE102="","",手順５!AE102)</f>
        <v/>
      </c>
      <c r="F86" s="45" t="str">
        <f>IF(手順５!AF102="","",手順５!AF102)</f>
        <v/>
      </c>
      <c r="G86" s="45" t="str">
        <f>IF(手順５!AG102="","",手順５!AG102)</f>
        <v/>
      </c>
      <c r="H86" s="45" t="str">
        <f>IF(手順５!AH102="","",手順５!AH102)</f>
        <v/>
      </c>
      <c r="I86" s="45" t="str">
        <f>IF(手順５!AI102="","",手順５!AI102)</f>
        <v/>
      </c>
      <c r="J86" s="45" t="str">
        <f>IF(手順５!AJ102="","",手順５!AJ102)</f>
        <v/>
      </c>
      <c r="K86" s="45" t="str">
        <f>IF(手順５!N102="","",手順５!N102)</f>
        <v/>
      </c>
    </row>
    <row r="87" spans="1:11" x14ac:dyDescent="0.4">
      <c r="A87" s="45" t="str">
        <f>IF(手順５!AA103="","",手順５!AA103)</f>
        <v/>
      </c>
      <c r="B87" s="45" t="str">
        <f>IF(手順５!AB103="","",手順５!AB103)</f>
        <v/>
      </c>
      <c r="C87" s="45" t="str">
        <f>IF(手順５!AC103="","",手順５!AC103)</f>
        <v/>
      </c>
      <c r="D87" s="45" t="str">
        <f>IF(手順５!AD103="","",手順５!AD103)</f>
        <v/>
      </c>
      <c r="E87" s="45" t="str">
        <f>IF(手順５!AE103="","",手順５!AE103)</f>
        <v/>
      </c>
      <c r="F87" s="45" t="str">
        <f>IF(手順５!AF103="","",手順５!AF103)</f>
        <v/>
      </c>
      <c r="G87" s="45" t="str">
        <f>IF(手順５!AG103="","",手順５!AG103)</f>
        <v/>
      </c>
      <c r="H87" s="45" t="str">
        <f>IF(手順５!AH103="","",手順５!AH103)</f>
        <v/>
      </c>
      <c r="I87" s="45" t="str">
        <f>IF(手順５!AI103="","",手順５!AI103)</f>
        <v/>
      </c>
      <c r="J87" s="45" t="str">
        <f>IF(手順５!AJ103="","",手順５!AJ103)</f>
        <v/>
      </c>
      <c r="K87" s="45" t="str">
        <f>IF(手順５!N103="","",手順５!N103)</f>
        <v/>
      </c>
    </row>
    <row r="88" spans="1:11" x14ac:dyDescent="0.4">
      <c r="A88" s="45" t="str">
        <f>IF(手順５!AA104="","",手順５!AA104)</f>
        <v/>
      </c>
      <c r="B88" s="45" t="str">
        <f>IF(手順５!AB104="","",手順５!AB104)</f>
        <v/>
      </c>
      <c r="C88" s="45" t="str">
        <f>IF(手順５!AC104="","",手順５!AC104)</f>
        <v/>
      </c>
      <c r="D88" s="45" t="str">
        <f>IF(手順５!AD104="","",手順５!AD104)</f>
        <v/>
      </c>
      <c r="E88" s="45" t="str">
        <f>IF(手順５!AE104="","",手順５!AE104)</f>
        <v/>
      </c>
      <c r="F88" s="45" t="str">
        <f>IF(手順５!AF104="","",手順５!AF104)</f>
        <v/>
      </c>
      <c r="G88" s="45" t="str">
        <f>IF(手順５!AG104="","",手順５!AG104)</f>
        <v/>
      </c>
      <c r="H88" s="45" t="str">
        <f>IF(手順５!AH104="","",手順５!AH104)</f>
        <v/>
      </c>
      <c r="I88" s="45" t="str">
        <f>IF(手順５!AI104="","",手順５!AI104)</f>
        <v/>
      </c>
      <c r="J88" s="45" t="str">
        <f>IF(手順５!AJ104="","",手順５!AJ104)</f>
        <v/>
      </c>
      <c r="K88" s="45" t="str">
        <f>IF(手順５!N104="","",手順５!N104)</f>
        <v/>
      </c>
    </row>
    <row r="89" spans="1:11" x14ac:dyDescent="0.4">
      <c r="A89" s="45" t="str">
        <f>IF(手順５!AA105="","",手順５!AA105)</f>
        <v/>
      </c>
      <c r="B89" s="45" t="str">
        <f>IF(手順５!AB105="","",手順５!AB105)</f>
        <v/>
      </c>
      <c r="C89" s="45" t="str">
        <f>IF(手順５!AC105="","",手順５!AC105)</f>
        <v/>
      </c>
      <c r="D89" s="45" t="str">
        <f>IF(手順５!AD105="","",手順５!AD105)</f>
        <v/>
      </c>
      <c r="E89" s="45" t="str">
        <f>IF(手順５!AE105="","",手順５!AE105)</f>
        <v/>
      </c>
      <c r="F89" s="45" t="str">
        <f>IF(手順５!AF105="","",手順５!AF105)</f>
        <v/>
      </c>
      <c r="G89" s="45" t="str">
        <f>IF(手順５!AG105="","",手順５!AG105)</f>
        <v/>
      </c>
      <c r="H89" s="45" t="str">
        <f>IF(手順５!AH105="","",手順５!AH105)</f>
        <v/>
      </c>
      <c r="I89" s="45" t="str">
        <f>IF(手順５!AI105="","",手順５!AI105)</f>
        <v/>
      </c>
      <c r="J89" s="45" t="str">
        <f>IF(手順５!AJ105="","",手順５!AJ105)</f>
        <v/>
      </c>
      <c r="K89" s="45" t="str">
        <f>IF(手順５!N105="","",手順５!N105)</f>
        <v/>
      </c>
    </row>
    <row r="90" spans="1:11" x14ac:dyDescent="0.4">
      <c r="A90" s="45" t="str">
        <f>IF(手順５!AA106="","",手順５!AA106)</f>
        <v/>
      </c>
      <c r="B90" s="45" t="str">
        <f>IF(手順５!AB106="","",手順５!AB106)</f>
        <v/>
      </c>
      <c r="C90" s="45" t="str">
        <f>IF(手順５!AC106="","",手順５!AC106)</f>
        <v/>
      </c>
      <c r="D90" s="45" t="str">
        <f>IF(手順５!AD106="","",手順５!AD106)</f>
        <v/>
      </c>
      <c r="E90" s="45" t="str">
        <f>IF(手順５!AE106="","",手順５!AE106)</f>
        <v/>
      </c>
      <c r="F90" s="45" t="str">
        <f>IF(手順５!AF106="","",手順５!AF106)</f>
        <v/>
      </c>
      <c r="G90" s="45" t="str">
        <f>IF(手順５!AG106="","",手順５!AG106)</f>
        <v/>
      </c>
      <c r="H90" s="45" t="str">
        <f>IF(手順５!AH106="","",手順５!AH106)</f>
        <v/>
      </c>
      <c r="I90" s="45" t="str">
        <f>IF(手順５!AI106="","",手順５!AI106)</f>
        <v/>
      </c>
      <c r="J90" s="45" t="str">
        <f>IF(手順５!AJ106="","",手順５!AJ106)</f>
        <v/>
      </c>
      <c r="K90" s="45" t="str">
        <f>IF(手順５!N106="","",手順５!N106)</f>
        <v/>
      </c>
    </row>
    <row r="91" spans="1:11" x14ac:dyDescent="0.4">
      <c r="A91" s="45" t="str">
        <f>IF(手順５!AA107="","",手順５!AA107)</f>
        <v/>
      </c>
      <c r="B91" s="45" t="str">
        <f>IF(手順５!AB107="","",手順５!AB107)</f>
        <v/>
      </c>
      <c r="C91" s="45" t="str">
        <f>IF(手順５!AB107="","",手順５!AB107)</f>
        <v/>
      </c>
      <c r="D91" s="45" t="str">
        <f>IF(手順５!AC107="","",手順５!AC107)</f>
        <v/>
      </c>
      <c r="E91" s="45" t="str">
        <f>IF(手順５!AD107="","",手順５!AD107)</f>
        <v/>
      </c>
      <c r="F91" s="45" t="str">
        <f>IF(手順５!AE107="","",手順５!AE107)</f>
        <v/>
      </c>
      <c r="G91" s="45" t="str">
        <f>IF(手順５!AF107="","",手順５!AF107)</f>
        <v/>
      </c>
      <c r="H91" s="45" t="str">
        <f>IF(手順５!AG107="","",手順５!AG107)</f>
        <v/>
      </c>
      <c r="I91" s="45" t="str">
        <f>IF(手順５!AH107="","",手順５!AH107)</f>
        <v/>
      </c>
      <c r="J91" s="45" t="str">
        <f>IF(手順５!AI107="","",手順５!AI107)</f>
        <v/>
      </c>
      <c r="K91" s="45" t="str">
        <f>IF(手順５!N107="","",手順５!N107)</f>
        <v/>
      </c>
    </row>
    <row r="92" spans="1:11" x14ac:dyDescent="0.4">
      <c r="A92" s="45" t="str">
        <f>IF(手順５!AA108="","",手順５!AA108)</f>
        <v/>
      </c>
      <c r="B92" s="45" t="str">
        <f>IF(手順５!AB108="","",手順５!AB108)</f>
        <v/>
      </c>
      <c r="C92" s="45" t="str">
        <f>IF(手順５!AB108="","",手順５!AB108)</f>
        <v/>
      </c>
      <c r="D92" s="45" t="str">
        <f>IF(手順５!AC108="","",手順５!AC108)</f>
        <v/>
      </c>
      <c r="E92" s="45" t="str">
        <f>IF(手順５!AD108="","",手順５!AD108)</f>
        <v/>
      </c>
      <c r="F92" s="45" t="str">
        <f>IF(手順５!AE108="","",手順５!AE108)</f>
        <v/>
      </c>
      <c r="G92" s="45" t="str">
        <f>IF(手順５!AF108="","",手順５!AF108)</f>
        <v/>
      </c>
      <c r="H92" s="45" t="str">
        <f>IF(手順５!AG108="","",手順５!AG108)</f>
        <v/>
      </c>
      <c r="I92" s="45" t="str">
        <f>IF(手順５!AH108="","",手順５!AH108)</f>
        <v/>
      </c>
      <c r="J92" s="45" t="str">
        <f>IF(手順５!AI108="","",手順５!AI108)</f>
        <v/>
      </c>
      <c r="K92" s="45" t="str">
        <f>IF(手順５!N108="","",手順５!N108)</f>
        <v/>
      </c>
    </row>
    <row r="93" spans="1:11" x14ac:dyDescent="0.4">
      <c r="A93" s="45" t="str">
        <f>IF(手順５!AA109="","",手順５!AA109)</f>
        <v/>
      </c>
      <c r="B93" s="45" t="str">
        <f>IF(手順５!AB109="","",手順５!AB109)</f>
        <v/>
      </c>
      <c r="C93" s="45" t="str">
        <f>IF(手順５!AB109="","",手順５!AB109)</f>
        <v/>
      </c>
      <c r="D93" s="45" t="str">
        <f>IF(手順５!AC109="","",手順５!AC109)</f>
        <v/>
      </c>
      <c r="E93" s="45" t="str">
        <f>IF(手順５!AD109="","",手順５!AD109)</f>
        <v/>
      </c>
      <c r="F93" s="45" t="str">
        <f>IF(手順５!AE109="","",手順５!AE109)</f>
        <v/>
      </c>
      <c r="G93" s="45" t="str">
        <f>IF(手順５!AF109="","",手順５!AF109)</f>
        <v/>
      </c>
      <c r="H93" s="45" t="str">
        <f>IF(手順５!AG109="","",手順５!AG109)</f>
        <v/>
      </c>
      <c r="I93" s="45" t="str">
        <f>IF(手順５!AH109="","",手順５!AH109)</f>
        <v/>
      </c>
      <c r="J93" s="45" t="str">
        <f>IF(手順５!AI109="","",手順５!AI109)</f>
        <v/>
      </c>
      <c r="K93" s="45" t="str">
        <f>IF(手順５!N109="","",手順５!N109)</f>
        <v/>
      </c>
    </row>
    <row r="94" spans="1:11" x14ac:dyDescent="0.4">
      <c r="A94" s="45" t="str">
        <f>IF(手順５!AA110="","",手順５!AA110)</f>
        <v/>
      </c>
      <c r="B94" s="45" t="str">
        <f>IF(手順５!AB110="","",手順５!AB110)</f>
        <v/>
      </c>
      <c r="C94" s="45" t="str">
        <f>IF(手順５!AB110="","",手順５!AB110)</f>
        <v/>
      </c>
      <c r="D94" s="45" t="str">
        <f>IF(手順５!AC110="","",手順５!AC110)</f>
        <v/>
      </c>
      <c r="E94" s="45" t="str">
        <f>IF(手順５!AD110="","",手順５!AD110)</f>
        <v/>
      </c>
      <c r="F94" s="45" t="str">
        <f>IF(手順５!AE110="","",手順５!AE110)</f>
        <v/>
      </c>
      <c r="G94" s="45" t="str">
        <f>IF(手順５!AF110="","",手順５!AF110)</f>
        <v/>
      </c>
      <c r="H94" s="45" t="str">
        <f>IF(手順５!AG110="","",手順５!AG110)</f>
        <v/>
      </c>
      <c r="I94" s="45" t="str">
        <f>IF(手順５!AH110="","",手順５!AH110)</f>
        <v/>
      </c>
      <c r="J94" s="45" t="str">
        <f>IF(手順５!AI110="","",手順５!AI110)</f>
        <v/>
      </c>
      <c r="K94" s="45" t="str">
        <f>IF(手順５!N110="","",手順５!N110)</f>
        <v/>
      </c>
    </row>
    <row r="95" spans="1:11" x14ac:dyDescent="0.4">
      <c r="A95" s="45" t="str">
        <f>IF(手順５!AA111="","",手順５!AA111)</f>
        <v/>
      </c>
      <c r="B95" s="45" t="str">
        <f>IF(手順５!AB111="","",手順５!AB111)</f>
        <v/>
      </c>
      <c r="C95" s="45" t="str">
        <f>IF(手順５!AB111="","",手順５!AB111)</f>
        <v/>
      </c>
      <c r="D95" s="45" t="str">
        <f>IF(手順５!AC111="","",手順５!AC111)</f>
        <v/>
      </c>
      <c r="E95" s="45" t="str">
        <f>IF(手順５!AD111="","",手順５!AD111)</f>
        <v/>
      </c>
      <c r="F95" s="45" t="str">
        <f>IF(手順５!AE111="","",手順５!AE111)</f>
        <v/>
      </c>
      <c r="G95" s="45" t="str">
        <f>IF(手順５!AF111="","",手順５!AF111)</f>
        <v/>
      </c>
      <c r="H95" s="45" t="str">
        <f>IF(手順５!AG111="","",手順５!AG111)</f>
        <v/>
      </c>
      <c r="I95" s="45" t="str">
        <f>IF(手順５!AH111="","",手順５!AH111)</f>
        <v/>
      </c>
      <c r="J95" s="45" t="str">
        <f>IF(手順５!AI111="","",手順５!AI111)</f>
        <v/>
      </c>
      <c r="K95" s="45" t="str">
        <f>IF(手順５!N111="","",手順５!N111)</f>
        <v/>
      </c>
    </row>
    <row r="96" spans="1:11" x14ac:dyDescent="0.4">
      <c r="A96" s="45" t="str">
        <f>IF(手順５!AA112="","",手順５!AA112)</f>
        <v/>
      </c>
      <c r="B96" s="45" t="str">
        <f>IF(手順５!AB112="","",手順５!AB112)</f>
        <v/>
      </c>
      <c r="C96" s="45" t="str">
        <f>IF(手順５!AB112="","",手順５!AB112)</f>
        <v/>
      </c>
      <c r="D96" s="45" t="str">
        <f>IF(手順５!AC112="","",手順５!AC112)</f>
        <v/>
      </c>
      <c r="E96" s="45" t="str">
        <f>IF(手順５!AD112="","",手順５!AD112)</f>
        <v/>
      </c>
      <c r="F96" s="45" t="str">
        <f>IF(手順５!AE112="","",手順５!AE112)</f>
        <v/>
      </c>
      <c r="G96" s="45" t="str">
        <f>IF(手順５!AF112="","",手順５!AF112)</f>
        <v/>
      </c>
      <c r="H96" s="45" t="str">
        <f>IF(手順５!AG112="","",手順５!AG112)</f>
        <v/>
      </c>
      <c r="I96" s="45" t="str">
        <f>IF(手順５!AH112="","",手順５!AH112)</f>
        <v/>
      </c>
      <c r="J96" s="45" t="str">
        <f>IF(手順５!AI112="","",手順５!AI112)</f>
        <v/>
      </c>
      <c r="K96" s="45" t="str">
        <f>IF(手順５!N112="","",手順５!N112)</f>
        <v/>
      </c>
    </row>
    <row r="97" spans="1:11" x14ac:dyDescent="0.4">
      <c r="A97" s="45" t="str">
        <f>IF(手順５!AA113="","",手順５!AA113)</f>
        <v/>
      </c>
      <c r="B97" s="45" t="str">
        <f>IF(手順５!AB113="","",手順５!AB113)</f>
        <v/>
      </c>
      <c r="C97" s="45" t="str">
        <f>IF(手順５!AB113="","",手順５!AB113)</f>
        <v/>
      </c>
      <c r="D97" s="45" t="str">
        <f>IF(手順５!AC113="","",手順５!AC113)</f>
        <v/>
      </c>
      <c r="E97" s="45" t="str">
        <f>IF(手順５!AD113="","",手順５!AD113)</f>
        <v/>
      </c>
      <c r="F97" s="45" t="str">
        <f>IF(手順５!AE113="","",手順５!AE113)</f>
        <v/>
      </c>
      <c r="G97" s="45" t="str">
        <f>IF(手順５!AF113="","",手順５!AF113)</f>
        <v/>
      </c>
      <c r="H97" s="45" t="str">
        <f>IF(手順５!AG113="","",手順５!AG113)</f>
        <v/>
      </c>
      <c r="I97" s="45" t="str">
        <f>IF(手順５!AH113="","",手順５!AH113)</f>
        <v/>
      </c>
      <c r="J97" s="45" t="str">
        <f>IF(手順５!AI113="","",手順５!AI113)</f>
        <v/>
      </c>
      <c r="K97" s="45" t="str">
        <f>IF(手順５!N113="","",手順５!N113)</f>
        <v/>
      </c>
    </row>
    <row r="98" spans="1:11" x14ac:dyDescent="0.4">
      <c r="A98" s="45" t="str">
        <f>IF(手順５!AA114="","",手順５!AA114)</f>
        <v/>
      </c>
      <c r="B98" s="45" t="str">
        <f>IF(手順５!AB114="","",手順５!AB114)</f>
        <v/>
      </c>
      <c r="C98" s="45" t="str">
        <f>IF(手順５!AB114="","",手順５!AB114)</f>
        <v/>
      </c>
      <c r="D98" s="45" t="str">
        <f>IF(手順５!AC114="","",手順５!AC114)</f>
        <v/>
      </c>
      <c r="E98" s="45" t="str">
        <f>IF(手順５!AD114="","",手順５!AD114)</f>
        <v/>
      </c>
      <c r="F98" s="45" t="str">
        <f>IF(手順５!AE114="","",手順５!AE114)</f>
        <v/>
      </c>
      <c r="G98" s="45" t="str">
        <f>IF(手順５!AF114="","",手順５!AF114)</f>
        <v/>
      </c>
      <c r="H98" s="45" t="str">
        <f>IF(手順５!AG114="","",手順５!AG114)</f>
        <v/>
      </c>
      <c r="I98" s="45" t="str">
        <f>IF(手順５!AH114="","",手順５!AH114)</f>
        <v/>
      </c>
      <c r="J98" s="45" t="str">
        <f>IF(手順５!AI114="","",手順５!AI114)</f>
        <v/>
      </c>
      <c r="K98" s="45" t="str">
        <f>IF(手順５!N114="","",手順５!N114)</f>
        <v/>
      </c>
    </row>
    <row r="99" spans="1:11" x14ac:dyDescent="0.4">
      <c r="A99" s="45" t="str">
        <f>IF(手順５!AA115="","",手順５!AA115)</f>
        <v/>
      </c>
      <c r="B99" s="45" t="str">
        <f>IF(手順５!AB115="","",手順５!AB115)</f>
        <v/>
      </c>
      <c r="C99" s="45" t="str">
        <f>IF(手順５!AB115="","",手順５!AB115)</f>
        <v/>
      </c>
      <c r="D99" s="45" t="str">
        <f>IF(手順５!AC115="","",手順５!AC115)</f>
        <v/>
      </c>
      <c r="E99" s="45" t="str">
        <f>IF(手順５!AD115="","",手順５!AD115)</f>
        <v/>
      </c>
      <c r="F99" s="45" t="str">
        <f>IF(手順５!AE115="","",手順５!AE115)</f>
        <v/>
      </c>
      <c r="G99" s="45" t="str">
        <f>IF(手順５!AF115="","",手順５!AF115)</f>
        <v/>
      </c>
      <c r="H99" s="45" t="str">
        <f>IF(手順５!AG115="","",手順５!AG115)</f>
        <v/>
      </c>
      <c r="I99" s="45" t="str">
        <f>IF(手順５!AH115="","",手順５!AH115)</f>
        <v/>
      </c>
      <c r="J99" s="45" t="str">
        <f>IF(手順５!AI115="","",手順５!AI115)</f>
        <v/>
      </c>
      <c r="K99" s="45" t="str">
        <f>IF(手順５!N115="","",手順５!N115)</f>
        <v/>
      </c>
    </row>
    <row r="100" spans="1:11" x14ac:dyDescent="0.4">
      <c r="A100" s="45" t="str">
        <f>IF(手順５!AA116="","",手順５!AA116)</f>
        <v/>
      </c>
      <c r="B100" s="45" t="str">
        <f>IF(手順５!AB116="","",手順５!AB116)</f>
        <v/>
      </c>
      <c r="C100" s="45" t="str">
        <f>IF(手順５!AB116="","",手順５!AB116)</f>
        <v/>
      </c>
      <c r="D100" s="45" t="str">
        <f>IF(手順５!AC116="","",手順５!AC116)</f>
        <v/>
      </c>
      <c r="E100" s="45" t="str">
        <f>IF(手順５!AD116="","",手順５!AD116)</f>
        <v/>
      </c>
      <c r="F100" s="45" t="str">
        <f>IF(手順５!AE116="","",手順５!AE116)</f>
        <v/>
      </c>
      <c r="G100" s="45" t="str">
        <f>IF(手順５!AF116="","",手順５!AF116)</f>
        <v/>
      </c>
      <c r="H100" s="45" t="str">
        <f>IF(手順５!AG116="","",手順５!AG116)</f>
        <v/>
      </c>
      <c r="I100" s="45" t="str">
        <f>IF(手順５!AH116="","",手順５!AH116)</f>
        <v/>
      </c>
      <c r="J100" s="45" t="str">
        <f>IF(手順５!AI116="","",手順５!AI116)</f>
        <v/>
      </c>
      <c r="K100" s="45" t="str">
        <f>IF(手順５!N116="","",手順５!N116)</f>
        <v/>
      </c>
    </row>
    <row r="101" spans="1:11" x14ac:dyDescent="0.4">
      <c r="A101" s="45" t="str">
        <f>IF(手順５!AA117="","",手順５!AA117)</f>
        <v/>
      </c>
      <c r="B101" s="45" t="str">
        <f>IF(手順５!AB117="","",手順５!AB117)</f>
        <v/>
      </c>
      <c r="C101" s="45" t="str">
        <f>IF(手順５!AB117="","",手順５!AB117)</f>
        <v/>
      </c>
      <c r="D101" s="45" t="str">
        <f>IF(手順５!AC117="","",手順５!AC117)</f>
        <v/>
      </c>
      <c r="E101" s="45" t="str">
        <f>IF(手順５!AD117="","",手順５!AD117)</f>
        <v/>
      </c>
      <c r="F101" s="45" t="str">
        <f>IF(手順５!AE117="","",手順５!AE117)</f>
        <v/>
      </c>
      <c r="G101" s="45" t="str">
        <f>IF(手順５!AF117="","",手順５!AF117)</f>
        <v/>
      </c>
      <c r="H101" s="45" t="str">
        <f>IF(手順５!AG117="","",手順５!AG117)</f>
        <v/>
      </c>
      <c r="I101" s="45" t="str">
        <f>IF(手順５!AH117="","",手順５!AH117)</f>
        <v/>
      </c>
      <c r="J101" s="45" t="str">
        <f>IF(手順５!AI117="","",手順５!AI117)</f>
        <v/>
      </c>
      <c r="K101" s="45" t="str">
        <f>IF(手順５!N117="","",手順５!N117)</f>
        <v/>
      </c>
    </row>
    <row r="102" spans="1:11" x14ac:dyDescent="0.4">
      <c r="A102" s="45" t="str">
        <f>IF(手順５!AA118="","",手順５!AA118)</f>
        <v/>
      </c>
      <c r="B102" s="45" t="str">
        <f>IF(手順５!AB118="","",手順５!AB118)</f>
        <v/>
      </c>
      <c r="C102" s="45" t="str">
        <f>IF(手順５!AB118="","",手順５!AB118)</f>
        <v/>
      </c>
      <c r="D102" s="45" t="str">
        <f>IF(手順５!AC118="","",手順５!AC118)</f>
        <v/>
      </c>
      <c r="E102" s="45" t="str">
        <f>IF(手順５!AD118="","",手順５!AD118)</f>
        <v/>
      </c>
      <c r="F102" s="45" t="str">
        <f>IF(手順５!AE118="","",手順５!AE118)</f>
        <v/>
      </c>
      <c r="G102" s="45" t="str">
        <f>IF(手順５!AF118="","",手順５!AF118)</f>
        <v/>
      </c>
      <c r="H102" s="45" t="str">
        <f>IF(手順５!AG118="","",手順５!AG118)</f>
        <v/>
      </c>
      <c r="I102" s="45" t="str">
        <f>IF(手順５!AH118="","",手順５!AH118)</f>
        <v/>
      </c>
      <c r="J102" s="45" t="str">
        <f>IF(手順５!AI118="","",手順５!AI118)</f>
        <v/>
      </c>
      <c r="K102" s="45" t="str">
        <f>IF(手順５!N118="","",手順５!N118)</f>
        <v/>
      </c>
    </row>
    <row r="103" spans="1:11" x14ac:dyDescent="0.4">
      <c r="A103" s="45" t="str">
        <f>IF(手順５!AA119="","",手順５!AA119)</f>
        <v/>
      </c>
      <c r="B103" s="45" t="str">
        <f>IF(手順５!AB119="","",手順５!AB119)</f>
        <v/>
      </c>
      <c r="C103" s="45" t="str">
        <f>IF(手順５!AB119="","",手順５!AB119)</f>
        <v/>
      </c>
      <c r="D103" s="45" t="str">
        <f>IF(手順５!AC119="","",手順５!AC119)</f>
        <v/>
      </c>
      <c r="E103" s="45" t="str">
        <f>IF(手順５!AD119="","",手順５!AD119)</f>
        <v/>
      </c>
      <c r="F103" s="45" t="str">
        <f>IF(手順５!AE119="","",手順５!AE119)</f>
        <v/>
      </c>
      <c r="G103" s="45" t="str">
        <f>IF(手順５!AF119="","",手順５!AF119)</f>
        <v/>
      </c>
      <c r="H103" s="45" t="str">
        <f>IF(手順５!AG119="","",手順５!AG119)</f>
        <v/>
      </c>
      <c r="I103" s="45" t="str">
        <f>IF(手順５!AH119="","",手順５!AH119)</f>
        <v/>
      </c>
      <c r="J103" s="45" t="str">
        <f>IF(手順５!AI119="","",手順５!AI119)</f>
        <v/>
      </c>
      <c r="K103" s="45" t="str">
        <f>IF(手順５!N119="","",手順５!N119)</f>
        <v/>
      </c>
    </row>
    <row r="104" spans="1:11" x14ac:dyDescent="0.4">
      <c r="A104" s="45" t="str">
        <f>IF(手順５!AA120="","",手順５!AA120)</f>
        <v/>
      </c>
      <c r="B104" s="45" t="str">
        <f>IF(手順５!AB120="","",手順５!AB120)</f>
        <v/>
      </c>
      <c r="C104" s="45" t="str">
        <f>IF(手順５!AB120="","",手順５!AB120)</f>
        <v/>
      </c>
      <c r="D104" s="45" t="str">
        <f>IF(手順５!AC120="","",手順５!AC120)</f>
        <v/>
      </c>
      <c r="E104" s="45" t="str">
        <f>IF(手順５!AD120="","",手順５!AD120)</f>
        <v/>
      </c>
      <c r="F104" s="45" t="str">
        <f>IF(手順５!AE120="","",手順５!AE120)</f>
        <v/>
      </c>
      <c r="G104" s="45" t="str">
        <f>IF(手順５!AF120="","",手順５!AF120)</f>
        <v/>
      </c>
      <c r="H104" s="45" t="str">
        <f>IF(手順５!AG120="","",手順５!AG120)</f>
        <v/>
      </c>
      <c r="I104" s="45" t="str">
        <f>IF(手順５!AH120="","",手順５!AH120)</f>
        <v/>
      </c>
      <c r="J104" s="45" t="str">
        <f>IF(手順５!AI120="","",手順５!AI120)</f>
        <v/>
      </c>
      <c r="K104" s="45" t="str">
        <f>IF(手順５!N120="","",手順５!N120)</f>
        <v/>
      </c>
    </row>
    <row r="105" spans="1:11" x14ac:dyDescent="0.4">
      <c r="A105" s="45" t="str">
        <f>IF(手順５!AA121="","",手順５!AA121)</f>
        <v/>
      </c>
      <c r="B105" s="45" t="str">
        <f>IF(手順５!AB121="","",手順５!AB121)</f>
        <v/>
      </c>
      <c r="C105" s="45" t="str">
        <f>IF(手順５!AB121="","",手順５!AB121)</f>
        <v/>
      </c>
      <c r="D105" s="45" t="str">
        <f>IF(手順５!AC121="","",手順５!AC121)</f>
        <v/>
      </c>
      <c r="E105" s="45" t="str">
        <f>IF(手順５!AD121="","",手順５!AD121)</f>
        <v/>
      </c>
      <c r="F105" s="45" t="str">
        <f>IF(手順５!AE121="","",手順５!AE121)</f>
        <v/>
      </c>
      <c r="G105" s="45" t="str">
        <f>IF(手順５!AF121="","",手順５!AF121)</f>
        <v/>
      </c>
      <c r="H105" s="45" t="str">
        <f>IF(手順５!AG121="","",手順５!AG121)</f>
        <v/>
      </c>
      <c r="I105" s="45" t="str">
        <f>IF(手順５!AH121="","",手順５!AH121)</f>
        <v/>
      </c>
      <c r="J105" s="45" t="str">
        <f>IF(手順５!AI121="","",手順５!AI121)</f>
        <v/>
      </c>
      <c r="K105" s="45" t="str">
        <f>IF(手順５!N121="","",手順５!N121)</f>
        <v/>
      </c>
    </row>
    <row r="106" spans="1:11" x14ac:dyDescent="0.4">
      <c r="A106" s="45" t="str">
        <f>IF(手順５!AA122="","",手順５!AA122)</f>
        <v/>
      </c>
      <c r="B106" s="45" t="str">
        <f>IF(手順５!AB122="","",手順５!AB122)</f>
        <v/>
      </c>
      <c r="C106" s="45" t="str">
        <f>IF(手順５!AB122="","",手順５!AB122)</f>
        <v/>
      </c>
      <c r="D106" s="45" t="str">
        <f>IF(手順５!AC122="","",手順５!AC122)</f>
        <v/>
      </c>
      <c r="E106" s="45" t="str">
        <f>IF(手順５!AD122="","",手順５!AD122)</f>
        <v/>
      </c>
      <c r="F106" s="45" t="str">
        <f>IF(手順５!AE122="","",手順５!AE122)</f>
        <v/>
      </c>
      <c r="G106" s="45" t="str">
        <f>IF(手順５!AF122="","",手順５!AF122)</f>
        <v/>
      </c>
      <c r="H106" s="45" t="str">
        <f>IF(手順５!AG122="","",手順５!AG122)</f>
        <v/>
      </c>
      <c r="I106" s="45" t="str">
        <f>IF(手順５!AH122="","",手順５!AH122)</f>
        <v/>
      </c>
      <c r="J106" s="45" t="str">
        <f>IF(手順５!AI122="","",手順５!AI122)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D2" sqref="D2"/>
    </sheetView>
  </sheetViews>
  <sheetFormatPr defaultRowHeight="13.5" x14ac:dyDescent="0.4"/>
  <cols>
    <col min="1" max="1" width="9" style="45"/>
    <col min="2" max="2" width="27.25" style="45" bestFit="1" customWidth="1"/>
    <col min="3" max="3" width="9" style="45"/>
    <col min="4" max="9" width="10.5" style="45" bestFit="1" customWidth="1"/>
    <col min="10" max="16384" width="9" style="45"/>
  </cols>
  <sheetData>
    <row r="1" spans="1:9" x14ac:dyDescent="0.15">
      <c r="A1" s="59" t="s">
        <v>227</v>
      </c>
      <c r="B1" s="59" t="s">
        <v>220</v>
      </c>
      <c r="C1" s="59" t="s">
        <v>230</v>
      </c>
      <c r="D1" s="59" t="s">
        <v>226</v>
      </c>
      <c r="E1" s="59" t="s">
        <v>228</v>
      </c>
      <c r="F1" s="59" t="s">
        <v>231</v>
      </c>
      <c r="G1" s="59" t="s">
        <v>232</v>
      </c>
      <c r="H1" s="59" t="s">
        <v>233</v>
      </c>
      <c r="I1" s="59" t="s">
        <v>234</v>
      </c>
    </row>
    <row r="2" spans="1:9" x14ac:dyDescent="0.4">
      <c r="A2" s="45" t="str">
        <f>IF(手順2!Z12&gt;=1,"男","")</f>
        <v/>
      </c>
      <c r="B2" s="45" t="str">
        <f>IF(A2="","",手順５!F9&amp;" A")</f>
        <v/>
      </c>
      <c r="C2" s="45" t="str">
        <f>IF(A2="","",TEXT(手順５!P18,"0")&amp;TEXT(手順５!Q18,"00")&amp;TEXT(手順５!R18,"00"))</f>
        <v/>
      </c>
      <c r="D2" s="45" t="str">
        <f>IFERROR(IF($A2="","",VLOOKUP(1,手順５!$W$18:$AB$102,6,FALSE)),"")</f>
        <v/>
      </c>
      <c r="E2" s="45" t="str">
        <f>IFERROR(IF($A2="","",VLOOKUP(2,手順５!$W$18:$AB$102,6,FALSE)),"")</f>
        <v/>
      </c>
      <c r="F2" s="45" t="str">
        <f>IFERROR(IF($A2="","",VLOOKUP(3,手順５!$W$18:$AB$102,6,FALSE)),"")</f>
        <v/>
      </c>
      <c r="G2" s="45" t="str">
        <f>IFERROR(IF($A2="","",VLOOKUP(4,手順５!$W$18:$AB$102,6,FALSE)),"")</f>
        <v/>
      </c>
      <c r="H2" s="45" t="str">
        <f>IFERROR(IF($A2="","",VLOOKUP(5,手順５!$W$18:$AB$102,6,FALSE)),"")</f>
        <v/>
      </c>
      <c r="I2" s="45" t="str">
        <f>IFERROR(IF($A2="","",VLOOKUP(6,手順５!$W$18:$AB$102,6,FALSE)),"")</f>
        <v/>
      </c>
    </row>
    <row r="3" spans="1:9" x14ac:dyDescent="0.4">
      <c r="A3" s="45" t="str">
        <f>IF(手順2!AA12&gt;=1,"男","")</f>
        <v/>
      </c>
      <c r="B3" s="45" t="str">
        <f>IF(A3="","",手順５!F9&amp;" B")</f>
        <v/>
      </c>
      <c r="C3" s="45" t="str">
        <f>IF(A3="","",TEXT(手順５!P19,"0")&amp;TEXT(手順５!Q19,"00")&amp;TEXT(手順５!R19,"00"))</f>
        <v/>
      </c>
      <c r="D3" s="45" t="str">
        <f>IFERROR(IF($A3="","",VLOOKUP(1,手順５!$X$18:$AB$102,5,FALSE)),"")</f>
        <v/>
      </c>
      <c r="E3" s="45" t="str">
        <f>IFERROR(IF($A3="","",VLOOKUP(2,手順５!$X$18:$AB$102,5,FALSE)),"")</f>
        <v/>
      </c>
      <c r="F3" s="45" t="str">
        <f>IFERROR(IF($A3="","",VLOOKUP(3,手順５!$X$18:$AB$102,5,FALSE)),"")</f>
        <v/>
      </c>
      <c r="G3" s="45" t="str">
        <f>IFERROR(IF($A3="","",VLOOKUP(4,手順５!$X$18:$AB$102,5,FALSE)),"")</f>
        <v/>
      </c>
      <c r="H3" s="45" t="str">
        <f>IFERROR(IF($A3="","",VLOOKUP(5,手順５!$X$18:$AB$102,5,FALSE)),"")</f>
        <v/>
      </c>
      <c r="I3" s="45" t="str">
        <f>IFERROR(IF($A3="","",VLOOKUP(6,手順５!$X$18:$AB$102,5,FALSE)),"")</f>
        <v/>
      </c>
    </row>
    <row r="4" spans="1:9" x14ac:dyDescent="0.4">
      <c r="A4" s="45" t="str">
        <f>IF(手順3!Z12&gt;=1,"女","")</f>
        <v/>
      </c>
      <c r="B4" s="45" t="str">
        <f>IF(A4="","",手順５!F9&amp;" A")</f>
        <v/>
      </c>
      <c r="C4" s="45" t="str">
        <f>IF(A4="","",TEXT(手順５!P21,"0")&amp;TEXT(手順５!Q21,"00")&amp;TEXT(手順５!R21,"00"))</f>
        <v/>
      </c>
      <c r="D4" s="45" t="str">
        <f>IFERROR(IF($A4="","",VLOOKUP(1,手順５!$Y$18:$AB$102,4,FALSE)),"")</f>
        <v/>
      </c>
      <c r="E4" s="45" t="str">
        <f>IFERROR(IF($A4="","",VLOOKUP(2,手順５!$Y$18:$AB$102,4,FALSE)),"")</f>
        <v/>
      </c>
      <c r="F4" s="45" t="str">
        <f>IFERROR(IF($A4="","",VLOOKUP(3,手順５!$Y$18:$AB$102,4,FALSE)),"")</f>
        <v/>
      </c>
      <c r="G4" s="45" t="str">
        <f>IFERROR(IF($A4="","",VLOOKUP(4,手順５!$Y$18:$AB$102,4,FALSE)),"")</f>
        <v/>
      </c>
      <c r="H4" s="45" t="str">
        <f>IFERROR(IF($A4="","",VLOOKUP(5,手順５!$Y$18:$AB$102,4,FALSE)),"")</f>
        <v/>
      </c>
      <c r="I4" s="45" t="str">
        <f>IFERROR(IF($A4="","",VLOOKUP(6,手順５!$Y$18:$AB$102,4,FALSE)),"")</f>
        <v/>
      </c>
    </row>
    <row r="5" spans="1:9" x14ac:dyDescent="0.4">
      <c r="A5" s="45" t="str">
        <f>IF(手順3!AA12&gt;=1,"女","")</f>
        <v/>
      </c>
      <c r="B5" s="45" t="str">
        <f>IF(A5="","",手順５!F9&amp;" B")</f>
        <v/>
      </c>
      <c r="C5" s="45" t="str">
        <f>IF(A5="","",TEXT(手順５!P22,"0")&amp;TEXT(手順５!Q22,"00")&amp;TEXT(手順５!R22,"00"))</f>
        <v/>
      </c>
      <c r="D5" s="45" t="str">
        <f>IFERROR(IF($A5="","",VLOOKUP(1,手順５!$Z$18:$AB$102,3,FALSE)),"")</f>
        <v/>
      </c>
      <c r="E5" s="45" t="str">
        <f>IFERROR(IF($A5="","",VLOOKUP(2,手順５!$Z$18:$AB$102,3,FALSE)),"")</f>
        <v/>
      </c>
      <c r="F5" s="45" t="str">
        <f>IFERROR(IF($A5="","",VLOOKUP(3,手順５!$Z$18:$AB$102,3,FALSE)),"")</f>
        <v/>
      </c>
      <c r="G5" s="45" t="str">
        <f>IFERROR(IF($A5="","",VLOOKUP(4,手順５!$Z$18:$AB$102,3,FALSE)),"")</f>
        <v/>
      </c>
      <c r="H5" s="45" t="str">
        <f>IFERROR(IF($A5="","",VLOOKUP(5,手順５!$Z$18:$AB$102,3,FALSE)),"")</f>
        <v/>
      </c>
      <c r="I5" s="45"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239</v>
      </c>
    </row>
    <row r="2" spans="1:1" x14ac:dyDescent="0.4">
      <c r="A2" t="s">
        <v>240</v>
      </c>
    </row>
    <row r="4" spans="1:1" x14ac:dyDescent="0.4">
      <c r="A4" s="44" t="s">
        <v>242</v>
      </c>
    </row>
    <row r="5" spans="1:1" x14ac:dyDescent="0.4">
      <c r="A5" s="61" t="s">
        <v>237</v>
      </c>
    </row>
    <row r="6" spans="1:1" x14ac:dyDescent="0.4">
      <c r="A6" t="s">
        <v>238</v>
      </c>
    </row>
    <row r="7" spans="1:1" x14ac:dyDescent="0.4">
      <c r="A7" t="s">
        <v>283</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HAA</cp:lastModifiedBy>
  <cp:lastPrinted>2023-03-07T02:27:33Z</cp:lastPrinted>
  <dcterms:created xsi:type="dcterms:W3CDTF">2022-10-07T23:44:38Z</dcterms:created>
  <dcterms:modified xsi:type="dcterms:W3CDTF">2023-03-29T09:23:03Z</dcterms:modified>
</cp:coreProperties>
</file>