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8760" tabRatio="668" activeTab="4"/>
  </bookViews>
  <sheets>
    <sheet name="入力手順" sheetId="1" r:id="rId1"/>
    <sheet name="入力例" sheetId="2" r:id="rId2"/>
    <sheet name="男子選手" sheetId="3" r:id="rId3"/>
    <sheet name="女子選手" sheetId="4" r:id="rId4"/>
    <sheet name="男子申込書" sheetId="5" r:id="rId5"/>
    <sheet name="男子申込書 (ｵｰﾌﾟﾝ)" sheetId="6" r:id="rId6"/>
    <sheet name="女子申込書" sheetId="7" r:id="rId7"/>
    <sheet name="女子申込書 (ｵｰﾌﾟﾝ)" sheetId="8" r:id="rId8"/>
    <sheet name="学校情報" sheetId="9" r:id="rId9"/>
    <sheet name="CSV" sheetId="10" r:id="rId10"/>
  </sheets>
  <definedNames/>
  <calcPr fullCalcOnLoad="1"/>
</workbook>
</file>

<file path=xl/sharedStrings.xml><?xml version="1.0" encoding="utf-8"?>
<sst xmlns="http://schemas.openxmlformats.org/spreadsheetml/2006/main" count="733" uniqueCount="414">
  <si>
    <t>学年</t>
  </si>
  <si>
    <t>男</t>
  </si>
  <si>
    <t>女</t>
  </si>
  <si>
    <t>個人参加料</t>
  </si>
  <si>
    <t>ﾌﾟﾛｸﾞﾗﾑ代</t>
  </si>
  <si>
    <t>円</t>
  </si>
  <si>
    <t>　　　区</t>
  </si>
  <si>
    <t>学校名</t>
  </si>
  <si>
    <t>参　加　申　込　書</t>
  </si>
  <si>
    <t>１校２名以上の協力をお願いします。</t>
  </si>
  <si>
    <t>上記の者は本校の生徒であり、標記大会に出場することを認知いたします。</t>
  </si>
  <si>
    <t>印</t>
  </si>
  <si>
    <t>合　計</t>
  </si>
  <si>
    <t>※オーダー</t>
  </si>
  <si>
    <t>登録番号</t>
  </si>
  <si>
    <t>　各校２～４名の協力を
　お願いします</t>
  </si>
  <si>
    <t>補助員</t>
  </si>
  <si>
    <t>ﾌﾘｶﾞﾅ(半角)</t>
  </si>
  <si>
    <t>氏 名(全角)</t>
  </si>
  <si>
    <t>競技役員名</t>
  </si>
  <si>
    <t>名</t>
  </si>
  <si>
    <t>記載責任者名</t>
  </si>
  <si>
    <t>学校番号</t>
  </si>
  <si>
    <t>兵庫県立東灘高等学校</t>
  </si>
  <si>
    <t>〒 658-0023</t>
  </si>
  <si>
    <t>658-0023</t>
  </si>
  <si>
    <t>神戸市東灘区深江浜町５０</t>
  </si>
  <si>
    <t>TEL 078-452-9600</t>
  </si>
  <si>
    <t>TEL 078-</t>
  </si>
  <si>
    <t>452-9600</t>
  </si>
  <si>
    <t>甲南女子高等学校</t>
  </si>
  <si>
    <t>〒 658-0001</t>
  </si>
  <si>
    <t>658-0001</t>
  </si>
  <si>
    <t>神戸市東灘区森北町５－６－１</t>
  </si>
  <si>
    <t>TEL 078-411-2531</t>
  </si>
  <si>
    <t>411-2531</t>
  </si>
  <si>
    <t>灘高等学校</t>
  </si>
  <si>
    <t>〒 658-0082</t>
  </si>
  <si>
    <t>658-0082</t>
  </si>
  <si>
    <t>神戸市東灘区魚崎北町８－５－１</t>
  </si>
  <si>
    <t>TEL 078-411-7234</t>
  </si>
  <si>
    <t>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</si>
  <si>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</si>
  <si>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</si>
  <si>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</si>
  <si>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</si>
  <si>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</si>
  <si>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858-4000</t>
  </si>
  <si>
    <t>〒 658-0063</t>
  </si>
  <si>
    <t>658-0063</t>
  </si>
  <si>
    <t>神戸市東灘区住吉山手５－１１－１</t>
  </si>
  <si>
    <t>TEL 078-811-0232</t>
  </si>
  <si>
    <t>811-0232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</si>
  <si>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</si>
  <si>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</si>
  <si>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</si>
  <si>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</si>
  <si>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</si>
  <si>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</si>
  <si>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</si>
  <si>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</si>
  <si>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</si>
  <si>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</si>
  <si>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</si>
  <si>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841-1501</t>
  </si>
  <si>
    <t>六甲学院高等学校</t>
  </si>
  <si>
    <t>〒 657-0015</t>
  </si>
  <si>
    <t>657-0015</t>
  </si>
  <si>
    <t>神戸市灘区篠原伯母野山町2-4-1</t>
  </si>
  <si>
    <t>TEL 078-871-4161</t>
  </si>
  <si>
    <t>871-4161</t>
  </si>
  <si>
    <t>兵庫県立神戸高等学校</t>
  </si>
  <si>
    <t>〒 657-0804</t>
  </si>
  <si>
    <t>657-0804</t>
  </si>
  <si>
    <t>神戸市灘区城の下通１－５－１</t>
  </si>
  <si>
    <t>TEL 078-861-0434</t>
  </si>
  <si>
    <t>861-0434</t>
  </si>
  <si>
    <t>海星女子高等学校</t>
  </si>
  <si>
    <t>〒 657-0805</t>
  </si>
  <si>
    <t>657-0805</t>
  </si>
  <si>
    <t>神戸市灘区青谷町２－７－１</t>
  </si>
  <si>
    <t>TEL 078-801-5601</t>
  </si>
  <si>
    <t>801-5601</t>
  </si>
  <si>
    <t>松蔭高等学校</t>
  </si>
  <si>
    <t>神戸市灘区青谷町３－４－４７</t>
  </si>
  <si>
    <t>TEL 078-861-1105</t>
  </si>
  <si>
    <t>861-1105</t>
  </si>
  <si>
    <t>神戸市立葺合高等学校</t>
  </si>
  <si>
    <t>〒 651-0054</t>
  </si>
  <si>
    <t>651-0054</t>
  </si>
  <si>
    <t>神戸市中央区野崎通１－１－１</t>
  </si>
  <si>
    <t>TEL 078-291-0771</t>
  </si>
  <si>
    <t>291-0771</t>
  </si>
  <si>
    <t>神戸龍谷高等学校</t>
  </si>
  <si>
    <t>〒 651-0052</t>
  </si>
  <si>
    <t>651-0052</t>
  </si>
  <si>
    <t>神戸市中央区中島通５－３－１</t>
  </si>
  <si>
    <t>TEL 078-241-0076</t>
  </si>
  <si>
    <t>241-0076</t>
  </si>
  <si>
    <t>神戸第一高等学校</t>
  </si>
  <si>
    <t>〒 651-0058</t>
  </si>
  <si>
    <t>651-0058</t>
  </si>
  <si>
    <t>神戸市中央区葺合町寺ケ谷１</t>
  </si>
  <si>
    <t>TEL 078-242-4811</t>
  </si>
  <si>
    <t>242-4811</t>
  </si>
  <si>
    <t>神港学園神港高等学校</t>
  </si>
  <si>
    <t>〒 650-0003</t>
  </si>
  <si>
    <t>650-0003</t>
  </si>
  <si>
    <t>神戸市中央区山本通4-19-20</t>
  </si>
  <si>
    <t>TEL 078-241-3135</t>
  </si>
  <si>
    <t>241-3135</t>
  </si>
  <si>
    <t>神戸山手女子高等学校</t>
  </si>
  <si>
    <t>〒 650-0006</t>
  </si>
  <si>
    <t>650-0006</t>
  </si>
  <si>
    <t>神戸市中央区諏訪山町６－１</t>
  </si>
  <si>
    <t>TEL 078-341-2133</t>
  </si>
  <si>
    <t>341-2133</t>
  </si>
  <si>
    <t>親和女子高等学校</t>
  </si>
  <si>
    <t>〒 657-0022</t>
  </si>
  <si>
    <t>657-0022</t>
  </si>
  <si>
    <t>神戸市灘区土山町６－１</t>
  </si>
  <si>
    <t>TEL 078-854-3800</t>
  </si>
  <si>
    <t>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</si>
  <si>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</si>
  <si>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</si>
  <si>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</si>
  <si>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</si>
  <si>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</si>
  <si>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981-0131</t>
  </si>
  <si>
    <t>神戸弘陵学園高等学校</t>
  </si>
  <si>
    <t>〒 651-1101</t>
  </si>
  <si>
    <t>651-1101</t>
  </si>
  <si>
    <t>神戸市北区山田町小部妙賀山10</t>
  </si>
  <si>
    <t>TEL 078-593-3535</t>
  </si>
  <si>
    <t>593-3535</t>
  </si>
  <si>
    <t>兵庫県立神戸甲北高等学校</t>
  </si>
  <si>
    <t>〒 651-1144</t>
  </si>
  <si>
    <t>651-1144</t>
  </si>
  <si>
    <t>神戸市北区大脇台９－１</t>
  </si>
  <si>
    <t>TEL 078-593-7291</t>
  </si>
  <si>
    <t>593-7291</t>
  </si>
  <si>
    <t>兵庫県立神戸鈴蘭台高等学校</t>
  </si>
  <si>
    <t>〒 651-1102</t>
  </si>
  <si>
    <t>651-1102</t>
  </si>
  <si>
    <t>神戸市北区山田町下谷上字中一里山9-107</t>
  </si>
  <si>
    <t>TEL 078-591-1331</t>
  </si>
  <si>
    <t>591-1331</t>
  </si>
  <si>
    <t>神戸市立兵庫商業高等学校</t>
  </si>
  <si>
    <t>TEL 078-591-1121</t>
  </si>
  <si>
    <t>591-1121</t>
  </si>
  <si>
    <t>神戸学院大学附属高等学校</t>
  </si>
  <si>
    <t>〒 652-0043</t>
  </si>
  <si>
    <t>652-0043</t>
  </si>
  <si>
    <t>TEL 078-511-6004</t>
  </si>
  <si>
    <t>511-6004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</si>
  <si>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</si>
  <si>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</si>
  <si>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</si>
  <si>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</si>
  <si>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</si>
  <si>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671-1431</t>
  </si>
  <si>
    <t>神戸市兵庫区会下山町３－１６－１</t>
  </si>
  <si>
    <t>TEL 078-579-2000</t>
  </si>
  <si>
    <t>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</si>
  <si>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</si>
  <si>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</si>
  <si>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</si>
  <si>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</si>
  <si>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</si>
  <si>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691-1546</t>
  </si>
  <si>
    <t>兵庫県立兵庫高等学校</t>
  </si>
  <si>
    <t>〒 653-0804</t>
  </si>
  <si>
    <t>653-0804</t>
  </si>
  <si>
    <t>神戸市長田区寺池町１－４－１</t>
  </si>
  <si>
    <t>TEL 078-691-1135</t>
  </si>
  <si>
    <t>691-1135</t>
  </si>
  <si>
    <t>神戸村野工業高等学校</t>
  </si>
  <si>
    <t>〒 653-0003</t>
  </si>
  <si>
    <t>653-0003</t>
  </si>
  <si>
    <t>神戸市長田区五番町８－５</t>
  </si>
  <si>
    <t>TEL 078-575-0230</t>
  </si>
  <si>
    <t>575-0230</t>
  </si>
  <si>
    <t>兵庫県立長田高等学校</t>
  </si>
  <si>
    <t>〒 653-0821</t>
  </si>
  <si>
    <t>653-0821</t>
  </si>
  <si>
    <t>神戸市長田区池田谷町２－５</t>
  </si>
  <si>
    <t>TEL 078-621-4101</t>
  </si>
  <si>
    <t>621-4101</t>
  </si>
  <si>
    <t>常盤女子高等学校</t>
  </si>
  <si>
    <t>〒 653-0824</t>
  </si>
  <si>
    <t>653-0824</t>
  </si>
  <si>
    <t>神戸市長田区池田上町９２</t>
  </si>
  <si>
    <t>TEL 078-691-0561</t>
  </si>
  <si>
    <t>691-0561</t>
  </si>
  <si>
    <t>神戸星城高等学校</t>
  </si>
  <si>
    <t>〒 654-0113</t>
  </si>
  <si>
    <t>654-0113</t>
  </si>
  <si>
    <t>神戸市須磨区緑が丘１－１２－１</t>
  </si>
  <si>
    <t>TEL 078-741-1860</t>
  </si>
  <si>
    <t>741-1860</t>
  </si>
  <si>
    <t>神戸野田高等学校</t>
  </si>
  <si>
    <t>〒 653-0052</t>
  </si>
  <si>
    <t>653-0052</t>
  </si>
  <si>
    <t>神戸市長田区海運町６－１－７</t>
  </si>
  <si>
    <t>TEL 078-731-8015</t>
  </si>
  <si>
    <t>731-8015</t>
  </si>
  <si>
    <t>育英高等学校</t>
  </si>
  <si>
    <t>〒 653-0855</t>
  </si>
  <si>
    <t>653-0855</t>
  </si>
  <si>
    <t>神戸市長田区長尾町２－１－１５</t>
  </si>
  <si>
    <t>TEL 078-611-6001</t>
  </si>
  <si>
    <t>611-6001</t>
  </si>
  <si>
    <t>滝川高等学校</t>
  </si>
  <si>
    <t>〒 654-0007</t>
  </si>
  <si>
    <t>654-0007</t>
  </si>
  <si>
    <t>神戸市須磨区宝田町２－１－１</t>
  </si>
  <si>
    <t>TEL 078-732-1625</t>
  </si>
  <si>
    <t>732-1625</t>
  </si>
  <si>
    <t>須磨学園高等学校</t>
  </si>
  <si>
    <t>〒 654-0009</t>
  </si>
  <si>
    <t>654-0009</t>
  </si>
  <si>
    <t>神戸市須磨区板宿町３-１５-１４</t>
  </si>
  <si>
    <t>TEL 078-732-1968</t>
  </si>
  <si>
    <t>732-1968</t>
  </si>
  <si>
    <t>神戸市立須磨翔風高等学校</t>
  </si>
  <si>
    <t>〒 654-0155</t>
  </si>
  <si>
    <t>654-0155</t>
  </si>
  <si>
    <t>神戸市須磨区西落合１－１－５</t>
  </si>
  <si>
    <t>TEL 078-798-4155</t>
  </si>
  <si>
    <t>798-4155</t>
  </si>
  <si>
    <t>〒 654-0052</t>
  </si>
  <si>
    <t>654-0052</t>
  </si>
  <si>
    <t>神戸市須磨区行幸町２－７－３</t>
  </si>
  <si>
    <t>TEL 078-735-7111</t>
  </si>
  <si>
    <t>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</si>
  <si>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</si>
  <si>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</si>
  <si>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</si>
  <si>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</si>
  <si>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</si>
  <si>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793-1616</t>
  </si>
  <si>
    <t>啓明学院高等学校</t>
  </si>
  <si>
    <t>〒 654-0131</t>
  </si>
  <si>
    <t>654-0131</t>
  </si>
  <si>
    <t>神戸市須磨区横尾９－５－１</t>
  </si>
  <si>
    <t>TEL 078-741-1501</t>
  </si>
  <si>
    <t>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</si>
  <si>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</si>
  <si>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</si>
  <si>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</si>
  <si>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</si>
  <si>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</si>
  <si>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791-7881</t>
  </si>
  <si>
    <t>兵庫県立北須磨高等学校</t>
  </si>
  <si>
    <t>神戸市須磨区友が丘９－２３</t>
  </si>
  <si>
    <t>TEL 078-792-7661</t>
  </si>
  <si>
    <t>792-7661</t>
  </si>
  <si>
    <t>兵庫県立視覚特別支援学校</t>
  </si>
  <si>
    <t>〒 655-0884</t>
  </si>
  <si>
    <t>655-0884</t>
  </si>
  <si>
    <t>神戸市垂水区城が山４－２－１</t>
  </si>
  <si>
    <t>TEL 078-751-3291</t>
  </si>
  <si>
    <t>751-3291</t>
  </si>
  <si>
    <t>神戸聴覚特別支援学校</t>
  </si>
  <si>
    <t>〒 655-0013</t>
  </si>
  <si>
    <t>655-0013</t>
  </si>
  <si>
    <t>神戸市垂水区福田１－３－１</t>
  </si>
  <si>
    <t>TEL 078-709-9301</t>
  </si>
  <si>
    <t>709-9301</t>
  </si>
  <si>
    <t>神戸国際大附属高等学校</t>
  </si>
  <si>
    <t>〒 655-0004</t>
  </si>
  <si>
    <t>655-0004</t>
  </si>
  <si>
    <t>神戸市垂水区学が丘５－１－１</t>
  </si>
  <si>
    <t>TEL 078-707-1001</t>
  </si>
  <si>
    <t>707-1001</t>
  </si>
  <si>
    <t>兵庫県立舞子高等学校</t>
  </si>
  <si>
    <t>神戸市垂水区学が丘３－２</t>
  </si>
  <si>
    <t>TEL 078-783-5151</t>
  </si>
  <si>
    <t>783-5151</t>
  </si>
  <si>
    <t>兵庫県立星陵高等学校</t>
  </si>
  <si>
    <t>〒 655-0038</t>
  </si>
  <si>
    <t>655-0038</t>
  </si>
  <si>
    <t>神戸市垂水区星陵台４－３－２</t>
  </si>
  <si>
    <t>TEL 078-707-6565</t>
  </si>
  <si>
    <t>707-6565</t>
  </si>
  <si>
    <t>兵庫県立神戸商業高等学校</t>
  </si>
  <si>
    <t>神戸市垂水区星陵台４－３－１</t>
  </si>
  <si>
    <t>TEL 078-707-6464</t>
  </si>
  <si>
    <t>707-6464</t>
  </si>
  <si>
    <t>愛徳学園高等学校</t>
  </si>
  <si>
    <t>〒 655-0037</t>
  </si>
  <si>
    <t>655-0037</t>
  </si>
  <si>
    <t>神戸市垂水区歌敷山３－６－４９</t>
  </si>
  <si>
    <t>TEL 078-708-5353</t>
  </si>
  <si>
    <t>708-5353</t>
  </si>
  <si>
    <t>神戸市立工業高等専門学校</t>
  </si>
  <si>
    <t>〒 651-2194</t>
  </si>
  <si>
    <t>651-2194</t>
  </si>
  <si>
    <t>神戸市西区学園東町８－３</t>
  </si>
  <si>
    <t>TEL 078-795-3311</t>
  </si>
  <si>
    <t>795-3311</t>
  </si>
  <si>
    <t>兵庫県立伊川谷高等学校</t>
  </si>
  <si>
    <t>〒 651-2104</t>
  </si>
  <si>
    <t>651-2104</t>
  </si>
  <si>
    <t>神戸市西区伊川谷町長坂910-5</t>
  </si>
  <si>
    <t>TEL 078-974-5630</t>
  </si>
  <si>
    <t>974-5630</t>
  </si>
  <si>
    <t>兵庫県立伊川谷北高等学校</t>
  </si>
  <si>
    <t>〒 651-2103</t>
  </si>
  <si>
    <t>651-2103</t>
  </si>
  <si>
    <t>神戸市西区学園西町６－１</t>
  </si>
  <si>
    <t>TEL 078-792-6902</t>
  </si>
  <si>
    <t>792-6902</t>
  </si>
  <si>
    <t>兵庫県立神戸高塚高等学校</t>
  </si>
  <si>
    <t>〒 651-2277</t>
  </si>
  <si>
    <t>651-2277</t>
  </si>
  <si>
    <t>神戸市西区美賀多台９－１</t>
  </si>
  <si>
    <t>TEL 078-992-7000</t>
  </si>
  <si>
    <t>992-7000</t>
  </si>
  <si>
    <t>滝川第二高等学校</t>
  </si>
  <si>
    <t>〒 651-2276</t>
  </si>
  <si>
    <t>651-2276</t>
  </si>
  <si>
    <t>神戸市西区春日台６－２３</t>
  </si>
  <si>
    <t>TEL 078-961-2381</t>
  </si>
  <si>
    <t>961-2381</t>
  </si>
  <si>
    <t>神戸朝鮮高級学校</t>
  </si>
  <si>
    <t>〒 655-0017</t>
  </si>
  <si>
    <t>655-0017</t>
  </si>
  <si>
    <t>神戸市垂水区上高丸１－５－１</t>
  </si>
  <si>
    <t>TEL 078-709-0255</t>
  </si>
  <si>
    <t>709-0255</t>
  </si>
  <si>
    <r>
      <t xml:space="preserve">500 </t>
    </r>
    <r>
      <rPr>
        <sz val="8"/>
        <rFont val="ＭＳ ゴシック"/>
        <family val="3"/>
      </rPr>
      <t>円</t>
    </r>
    <r>
      <rPr>
        <sz val="11"/>
        <rFont val="ＭＳ ゴシック"/>
        <family val="3"/>
      </rPr>
      <t>×</t>
    </r>
  </si>
  <si>
    <t>DB</t>
  </si>
  <si>
    <t>N1</t>
  </si>
  <si>
    <t>N2</t>
  </si>
  <si>
    <t>SX</t>
  </si>
  <si>
    <t>KC</t>
  </si>
  <si>
    <t>MC</t>
  </si>
  <si>
    <t>ZK</t>
  </si>
  <si>
    <t>S1</t>
  </si>
  <si>
    <t>※入力しない</t>
  </si>
  <si>
    <t>10月4日までに必ず郵便振込すること</t>
  </si>
  <si>
    <t>OP1</t>
  </si>
  <si>
    <t>OP2</t>
  </si>
  <si>
    <t>OP3</t>
  </si>
  <si>
    <t>OP4</t>
  </si>
  <si>
    <t>OP5</t>
  </si>
  <si>
    <t>OP6</t>
  </si>
  <si>
    <t>OP7</t>
  </si>
  <si>
    <t>OP8</t>
  </si>
  <si>
    <t>OP9</t>
  </si>
  <si>
    <t>OP10</t>
  </si>
  <si>
    <t>学 校 長 名</t>
  </si>
  <si>
    <t>ｵｶﾀﾞ ｼｭﾝ</t>
  </si>
  <si>
    <t>ﾔﾏｵｶ ｿｳｼﾞﾛｳ</t>
  </si>
  <si>
    <t>ﾅﾝﾊﾞｰ</t>
  </si>
  <si>
    <t>氏名(漢字)</t>
  </si>
  <si>
    <t>ﾌﾘｶﾞﾅ(ｶﾅ)</t>
  </si>
  <si>
    <t>高校　神戸</t>
  </si>
  <si>
    <t>ｺｳｺｳ ｺｳﾍﾞ</t>
  </si>
  <si>
    <t>入力例</t>
  </si>
  <si>
    <t>男子選手および女子選手のシートに必要な情報を入力する。</t>
  </si>
  <si>
    <t>ﾖｼﾀｶ ﾀﾞｲｷ</t>
  </si>
  <si>
    <t>吉鷹  大輝</t>
  </si>
  <si>
    <t>岡田    俊</t>
  </si>
  <si>
    <t>山岡宗士郎</t>
  </si>
  <si>
    <t>氏と名の間は
半角スペース
を入力</t>
  </si>
  <si>
    <t>基本は全角５文字
氏と名の間は
全角スペース
を入力</t>
  </si>
  <si>
    <t>申込書シートに必要な情報を入力する。</t>
  </si>
  <si>
    <t>学校番号を入力</t>
  </si>
  <si>
    <t>申込選手ナンバーを入力</t>
  </si>
  <si>
    <t>協力補助員人数を入力</t>
  </si>
  <si>
    <t xml:space="preserve">学 校 長 名 </t>
  </si>
  <si>
    <t>監 督 名</t>
  </si>
  <si>
    <t>主 将 名</t>
  </si>
  <si>
    <t>監督名を入力</t>
  </si>
  <si>
    <t>主将名を入力</t>
  </si>
  <si>
    <t>競技役員名を入力</t>
  </si>
  <si>
    <t>校長名を入力</t>
  </si>
  <si>
    <t>記載責任者名を入力</t>
  </si>
  <si>
    <t>印刷</t>
  </si>
  <si>
    <t>校印と記載責任者印を押印</t>
  </si>
  <si>
    <t>用紙は郵送する</t>
  </si>
  <si>
    <t>ファイルはメールで添付して送信する</t>
  </si>
  <si>
    <t/>
  </si>
  <si>
    <t>＊ファイル名に必ず学校名を付けること</t>
  </si>
  <si>
    <t>参　加　申　込　書（ｵｰﾌﾟﾝ）</t>
  </si>
  <si>
    <t>第○○回兵庫県高等学校総合体育大会</t>
  </si>
  <si>
    <t>男子　第○○回兵庫県高等学校駅伝競走大会神戸地区予選会</t>
  </si>
  <si>
    <t>兼　第○○回神戸地区高等学校男子駅伝競走大会</t>
  </si>
  <si>
    <t>*申込時は記入しない</t>
  </si>
  <si>
    <t>*No</t>
  </si>
  <si>
    <t>　  オーダーを記入したものを大会本部へ提出のこと</t>
  </si>
  <si>
    <t>神戸大学附属中等教育学校</t>
  </si>
  <si>
    <t>夙川学院高等学校</t>
  </si>
  <si>
    <t>〒 650-0045</t>
  </si>
  <si>
    <t>650-0045</t>
  </si>
  <si>
    <t>〒 650-0046</t>
  </si>
  <si>
    <t>650-0046</t>
  </si>
  <si>
    <t>神戸市中央区港島１－３－１１</t>
  </si>
  <si>
    <t>神戸市中央区港島中町４－６－３</t>
  </si>
  <si>
    <t>神戸市立神港橘高等学校</t>
  </si>
  <si>
    <t>10月11日までに必ず郵便振込すること</t>
  </si>
  <si>
    <t>　★１部コピーして保管し、10月○○日（土）の7時45分から8時30分の間に</t>
  </si>
  <si>
    <t>兵庫大学附属須磨ノ浦高等学校</t>
  </si>
  <si>
    <t>登録選手料</t>
  </si>
  <si>
    <t>ﾁｰﾑ参加料</t>
  </si>
  <si>
    <t>第62回兵庫県高等学校総合体育大会</t>
  </si>
  <si>
    <t>男子第73回兵庫県高等学校駅伝競走大会神戸地区予選会</t>
  </si>
  <si>
    <t>兼第56回神戸地区高等学校男子駅伝競走大会</t>
  </si>
  <si>
    <t>女子第35回兵庫県高等学校駅伝競走大会神戸地区予選会</t>
  </si>
  <si>
    <t>兼第44回神戸地区高等学校女子駅伝競走大会</t>
  </si>
  <si>
    <t>　★１部コピーして保管し、10月20日（土）の7時45分から8時15分の間に</t>
  </si>
  <si>
    <t>　  オーダーを記入したものを大会本部へ提出のこと。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</si>
</sst>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0" fontId="2" fillId="33" borderId="13" xfId="0" applyFont="1" applyFill="1" applyBorder="1" applyAlignment="1" quotePrefix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 wrapText="1"/>
    </xf>
    <xf numFmtId="0" fontId="6" fillId="0" borderId="25" xfId="0" applyFont="1" applyBorder="1" applyAlignment="1" quotePrefix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 quotePrefix="1">
      <alignment horizontal="center" vertical="center" wrapText="1"/>
    </xf>
    <xf numFmtId="0" fontId="6" fillId="33" borderId="18" xfId="0" applyFont="1" applyFill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33" borderId="24" xfId="0" applyFont="1" applyFill="1" applyBorder="1" applyAlignment="1" quotePrefix="1">
      <alignment horizontal="center" vertical="center" wrapText="1"/>
    </xf>
    <xf numFmtId="0" fontId="6" fillId="33" borderId="25" xfId="0" applyFont="1" applyFill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3" fontId="4" fillId="0" borderId="19" xfId="0" applyNumberFormat="1" applyFont="1" applyBorder="1" applyAlignment="1" quotePrefix="1">
      <alignment horizontal="center" vertical="center"/>
    </xf>
    <xf numFmtId="3" fontId="4" fillId="0" borderId="11" xfId="0" applyNumberFormat="1" applyFont="1" applyBorder="1" applyAlignment="1" quotePrefix="1">
      <alignment horizontal="center" vertical="center"/>
    </xf>
    <xf numFmtId="3" fontId="4" fillId="0" borderId="21" xfId="0" applyNumberFormat="1" applyFont="1" applyBorder="1" applyAlignment="1" quotePrefix="1">
      <alignment horizontal="center" vertical="center"/>
    </xf>
    <xf numFmtId="3" fontId="4" fillId="0" borderId="22" xfId="0" applyNumberFormat="1" applyFont="1" applyBorder="1" applyAlignment="1" quotePrefix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0" borderId="19" xfId="0" applyFont="1" applyBorder="1" applyAlignment="1" quotePrefix="1">
      <alignment horizontal="left" vertical="center"/>
    </xf>
    <xf numFmtId="0" fontId="4" fillId="0" borderId="11" xfId="0" applyFont="1" applyBorder="1" applyAlignment="1" quotePrefix="1">
      <alignment horizontal="left" vertical="center"/>
    </xf>
    <xf numFmtId="0" fontId="4" fillId="0" borderId="20" xfId="0" applyFont="1" applyBorder="1" applyAlignment="1" quotePrefix="1">
      <alignment horizontal="left" vertical="center"/>
    </xf>
    <xf numFmtId="0" fontId="4" fillId="0" borderId="21" xfId="0" applyFont="1" applyBorder="1" applyAlignment="1" quotePrefix="1">
      <alignment horizontal="left" vertical="center"/>
    </xf>
    <xf numFmtId="0" fontId="4" fillId="0" borderId="22" xfId="0" applyFont="1" applyBorder="1" applyAlignment="1" quotePrefix="1">
      <alignment horizontal="left" vertical="center"/>
    </xf>
    <xf numFmtId="0" fontId="4" fillId="0" borderId="23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8" xfId="0" applyFont="1" applyBorder="1" applyAlignment="1" quotePrefix="1">
      <alignment horizontal="left" vertical="top"/>
    </xf>
    <xf numFmtId="0" fontId="2" fillId="0" borderId="29" xfId="0" applyFont="1" applyBorder="1" applyAlignment="1" quotePrefix="1">
      <alignment horizontal="left" vertical="top"/>
    </xf>
    <xf numFmtId="0" fontId="2" fillId="0" borderId="30" xfId="0" applyFont="1" applyBorder="1" applyAlignment="1" quotePrefix="1">
      <alignment horizontal="left" vertical="top"/>
    </xf>
    <xf numFmtId="0" fontId="2" fillId="0" borderId="31" xfId="0" applyFont="1" applyBorder="1" applyAlignment="1" quotePrefix="1">
      <alignment horizontal="left" vertical="top"/>
    </xf>
    <xf numFmtId="0" fontId="2" fillId="0" borderId="0" xfId="0" applyFont="1" applyBorder="1" applyAlignment="1" quotePrefix="1">
      <alignment horizontal="left" vertical="top"/>
    </xf>
    <xf numFmtId="0" fontId="2" fillId="0" borderId="32" xfId="0" applyFont="1" applyBorder="1" applyAlignment="1" quotePrefix="1">
      <alignment horizontal="left" vertical="top"/>
    </xf>
    <xf numFmtId="0" fontId="2" fillId="0" borderId="33" xfId="0" applyFont="1" applyBorder="1" applyAlignment="1" quotePrefix="1">
      <alignment horizontal="left" vertical="top"/>
    </xf>
    <xf numFmtId="0" fontId="2" fillId="0" borderId="34" xfId="0" applyFont="1" applyBorder="1" applyAlignment="1" quotePrefix="1">
      <alignment horizontal="left" vertical="top"/>
    </xf>
    <xf numFmtId="0" fontId="2" fillId="0" borderId="35" xfId="0" applyFont="1" applyBorder="1" applyAlignment="1" quotePrefix="1">
      <alignment horizontal="left" vertical="top"/>
    </xf>
    <xf numFmtId="0" fontId="8" fillId="0" borderId="29" xfId="0" applyFont="1" applyBorder="1" applyAlignment="1">
      <alignment horizontal="center" vertical="center"/>
    </xf>
    <xf numFmtId="0" fontId="10" fillId="0" borderId="0" xfId="0" applyFont="1" applyAlignment="1" quotePrefix="1">
      <alignment vertical="center"/>
    </xf>
    <xf numFmtId="0" fontId="10" fillId="0" borderId="32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2" xfId="0" applyFont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 quotePrefix="1">
      <alignment horizontal="center" vertical="center"/>
    </xf>
    <xf numFmtId="0" fontId="2" fillId="34" borderId="13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24" xfId="0" applyFont="1" applyFill="1" applyBorder="1" applyAlignment="1" quotePrefix="1">
      <alignment horizontal="center" vertical="center" wrapText="1"/>
    </xf>
    <xf numFmtId="0" fontId="6" fillId="34" borderId="25" xfId="0" applyFont="1" applyFill="1" applyBorder="1" applyAlignment="1" quotePrefix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 quotePrefix="1">
      <alignment horizontal="center" vertical="center" wrapText="1"/>
    </xf>
    <xf numFmtId="0" fontId="6" fillId="34" borderId="18" xfId="0" applyFont="1" applyFill="1" applyBorder="1" applyAlignment="1" quotePrefix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76200</xdr:rowOff>
    </xdr:from>
    <xdr:to>
      <xdr:col>3</xdr:col>
      <xdr:colOff>66675</xdr:colOff>
      <xdr:row>6</xdr:row>
      <xdr:rowOff>19050</xdr:rowOff>
    </xdr:to>
    <xdr:sp>
      <xdr:nvSpPr>
        <xdr:cNvPr id="1" name="角丸四角形吹き出し 2"/>
        <xdr:cNvSpPr>
          <a:spLocks/>
        </xdr:cNvSpPr>
      </xdr:nvSpPr>
      <xdr:spPr>
        <a:xfrm>
          <a:off x="1076325" y="819150"/>
          <a:ext cx="1209675" cy="619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学校番号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４桁入力</a:t>
          </a:r>
        </a:p>
      </xdr:txBody>
    </xdr:sp>
    <xdr:clientData/>
  </xdr:twoCellAnchor>
  <xdr:twoCellAnchor>
    <xdr:from>
      <xdr:col>0</xdr:col>
      <xdr:colOff>114300</xdr:colOff>
      <xdr:row>12</xdr:row>
      <xdr:rowOff>85725</xdr:rowOff>
    </xdr:from>
    <xdr:to>
      <xdr:col>2</xdr:col>
      <xdr:colOff>9525</xdr:colOff>
      <xdr:row>15</xdr:row>
      <xdr:rowOff>38100</xdr:rowOff>
    </xdr:to>
    <xdr:sp>
      <xdr:nvSpPr>
        <xdr:cNvPr id="2" name="角丸四角形吹き出し 3"/>
        <xdr:cNvSpPr>
          <a:spLocks/>
        </xdr:cNvSpPr>
      </xdr:nvSpPr>
      <xdr:spPr>
        <a:xfrm>
          <a:off x="114300" y="2933700"/>
          <a:ext cx="1152525" cy="581025"/>
        </a:xfrm>
        <a:prstGeom prst="wedgeRoundRectCallout">
          <a:avLst>
            <a:gd name="adj1" fmla="val -16523"/>
            <a:gd name="adj2" fmla="val -706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</a:t>
          </a:r>
        </a:p>
      </xdr:txBody>
    </xdr:sp>
    <xdr:clientData/>
  </xdr:twoCellAnchor>
  <xdr:twoCellAnchor>
    <xdr:from>
      <xdr:col>9</xdr:col>
      <xdr:colOff>485775</xdr:colOff>
      <xdr:row>7</xdr:row>
      <xdr:rowOff>104775</xdr:rowOff>
    </xdr:from>
    <xdr:to>
      <xdr:col>11</xdr:col>
      <xdr:colOff>314325</xdr:colOff>
      <xdr:row>9</xdr:row>
      <xdr:rowOff>190500</xdr:rowOff>
    </xdr:to>
    <xdr:sp>
      <xdr:nvSpPr>
        <xdr:cNvPr id="3" name="角丸四角形吹き出し 13"/>
        <xdr:cNvSpPr>
          <a:spLocks/>
        </xdr:cNvSpPr>
      </xdr:nvSpPr>
      <xdr:spPr>
        <a:xfrm>
          <a:off x="6953250" y="1866900"/>
          <a:ext cx="1085850" cy="542925"/>
        </a:xfrm>
        <a:prstGeom prst="wedgeRoundRectCallout">
          <a:avLst>
            <a:gd name="adj1" fmla="val -39250"/>
            <a:gd name="adj2" fmla="val 819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人数入力</a:t>
          </a:r>
        </a:p>
      </xdr:txBody>
    </xdr:sp>
    <xdr:clientData/>
  </xdr:twoCellAnchor>
  <xdr:twoCellAnchor>
    <xdr:from>
      <xdr:col>1</xdr:col>
      <xdr:colOff>66675</xdr:colOff>
      <xdr:row>36</xdr:row>
      <xdr:rowOff>85725</xdr:rowOff>
    </xdr:from>
    <xdr:to>
      <xdr:col>4</xdr:col>
      <xdr:colOff>171450</xdr:colOff>
      <xdr:row>41</xdr:row>
      <xdr:rowOff>38100</xdr:rowOff>
    </xdr:to>
    <xdr:sp>
      <xdr:nvSpPr>
        <xdr:cNvPr id="4" name="角丸四角形吹き出し 16"/>
        <xdr:cNvSpPr>
          <a:spLocks/>
        </xdr:cNvSpPr>
      </xdr:nvSpPr>
      <xdr:spPr>
        <a:xfrm>
          <a:off x="466725" y="7820025"/>
          <a:ext cx="2762250" cy="857250"/>
        </a:xfrm>
        <a:prstGeom prst="wedgeRoundRectCallout">
          <a:avLst>
            <a:gd name="adj1" fmla="val 20282"/>
            <a:gd name="adj2" fmla="val -7341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監督、主将、競技役員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学校長名、記載責任者名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それぞれのセルに入力する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3" sqref="B3"/>
    </sheetView>
  </sheetViews>
  <sheetFormatPr defaultColWidth="9" defaultRowHeight="20.25" customHeight="1"/>
  <cols>
    <col min="1" max="1" width="4.796875" style="22" customWidth="1"/>
    <col min="2" max="2" width="8.09765625" style="22" customWidth="1"/>
    <col min="3" max="3" width="18.296875" style="22" bestFit="1" customWidth="1"/>
    <col min="4" max="4" width="15.3984375" style="22" customWidth="1"/>
    <col min="5" max="5" width="5.3984375" style="22" bestFit="1" customWidth="1"/>
    <col min="6" max="16384" width="9" style="22" customWidth="1"/>
  </cols>
  <sheetData>
    <row r="1" spans="1:2" ht="20.25" customHeight="1">
      <c r="A1" s="22">
        <v>1</v>
      </c>
      <c r="B1" s="22" t="s">
        <v>361</v>
      </c>
    </row>
    <row r="2" spans="2:5" ht="20.25" customHeight="1">
      <c r="B2" s="23" t="s">
        <v>355</v>
      </c>
      <c r="C2" s="23" t="s">
        <v>356</v>
      </c>
      <c r="D2" s="23" t="s">
        <v>357</v>
      </c>
      <c r="E2" s="23" t="s">
        <v>0</v>
      </c>
    </row>
    <row r="3" spans="2:5" ht="20.25" customHeight="1">
      <c r="B3" s="22">
        <v>2001</v>
      </c>
      <c r="C3" s="22" t="s">
        <v>363</v>
      </c>
      <c r="D3" s="22" t="s">
        <v>362</v>
      </c>
      <c r="E3" s="22">
        <v>3</v>
      </c>
    </row>
    <row r="4" spans="2:5" ht="20.25" customHeight="1">
      <c r="B4" s="22">
        <v>2002</v>
      </c>
      <c r="C4" s="22" t="s">
        <v>364</v>
      </c>
      <c r="D4" s="22" t="s">
        <v>353</v>
      </c>
      <c r="E4" s="22">
        <v>2</v>
      </c>
    </row>
    <row r="5" spans="2:5" ht="20.25" customHeight="1">
      <c r="B5" s="22">
        <v>2003</v>
      </c>
      <c r="C5" s="22" t="s">
        <v>365</v>
      </c>
      <c r="D5" s="22" t="s">
        <v>354</v>
      </c>
      <c r="E5" s="22">
        <v>1</v>
      </c>
    </row>
    <row r="6" spans="3:4" ht="72">
      <c r="C6" s="24" t="s">
        <v>367</v>
      </c>
      <c r="D6" s="24" t="s">
        <v>366</v>
      </c>
    </row>
    <row r="7" spans="1:3" ht="20.25" customHeight="1">
      <c r="A7" s="22">
        <v>2</v>
      </c>
      <c r="B7" s="22" t="s">
        <v>368</v>
      </c>
      <c r="C7" s="25"/>
    </row>
    <row r="8" ht="20.25" customHeight="1">
      <c r="B8" s="22" t="s">
        <v>369</v>
      </c>
    </row>
    <row r="9" ht="20.25" customHeight="1">
      <c r="B9" s="22" t="s">
        <v>370</v>
      </c>
    </row>
    <row r="10" ht="20.25" customHeight="1">
      <c r="B10" s="22" t="s">
        <v>371</v>
      </c>
    </row>
    <row r="11" ht="20.25" customHeight="1">
      <c r="B11" s="22" t="s">
        <v>375</v>
      </c>
    </row>
    <row r="12" ht="20.25" customHeight="1">
      <c r="B12" s="22" t="s">
        <v>376</v>
      </c>
    </row>
    <row r="13" ht="20.25" customHeight="1">
      <c r="B13" s="22" t="s">
        <v>377</v>
      </c>
    </row>
    <row r="14" ht="20.25" customHeight="1">
      <c r="B14" s="22" t="s">
        <v>378</v>
      </c>
    </row>
    <row r="15" ht="20.25" customHeight="1">
      <c r="B15" s="22" t="s">
        <v>379</v>
      </c>
    </row>
    <row r="16" spans="1:2" ht="20.25" customHeight="1">
      <c r="A16" s="22">
        <v>3</v>
      </c>
      <c r="B16" s="22" t="s">
        <v>380</v>
      </c>
    </row>
    <row r="17" spans="1:2" ht="20.25" customHeight="1">
      <c r="A17" s="22">
        <v>4</v>
      </c>
      <c r="B17" s="22" t="s">
        <v>381</v>
      </c>
    </row>
    <row r="18" spans="1:2" ht="20.25" customHeight="1">
      <c r="A18" s="22">
        <v>5</v>
      </c>
      <c r="B18" s="22" t="s">
        <v>383</v>
      </c>
    </row>
    <row r="19" ht="20.25" customHeight="1">
      <c r="B19" s="22" t="s">
        <v>385</v>
      </c>
    </row>
    <row r="20" spans="1:2" ht="20.25" customHeight="1">
      <c r="A20" s="22">
        <v>6</v>
      </c>
      <c r="B20" s="22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3">
      <selection activeCell="C30" sqref="C30"/>
    </sheetView>
  </sheetViews>
  <sheetFormatPr defaultColWidth="8.796875" defaultRowHeight="14.25"/>
  <cols>
    <col min="1" max="1" width="5.3984375" style="16" bestFit="1" customWidth="1"/>
    <col min="2" max="2" width="10.19921875" style="0" customWidth="1"/>
    <col min="3" max="3" width="15" style="0" bestFit="1" customWidth="1"/>
    <col min="4" max="4" width="11.69921875" style="0" bestFit="1" customWidth="1"/>
    <col min="6" max="6" width="10.09765625" style="0" customWidth="1"/>
  </cols>
  <sheetData>
    <row r="1" spans="1:9" s="11" customFormat="1" ht="12.75">
      <c r="A1" s="15"/>
      <c r="B1" s="11" t="s">
        <v>332</v>
      </c>
      <c r="C1" s="11" t="s">
        <v>333</v>
      </c>
      <c r="D1" s="11" t="s">
        <v>334</v>
      </c>
      <c r="E1" s="11" t="s">
        <v>335</v>
      </c>
      <c r="F1" s="11" t="s">
        <v>336</v>
      </c>
      <c r="G1" s="11" t="s">
        <v>337</v>
      </c>
      <c r="H1" s="11" t="s">
        <v>338</v>
      </c>
      <c r="I1" s="11" t="s">
        <v>339</v>
      </c>
    </row>
    <row r="2" spans="1:8" ht="12.75">
      <c r="A2" s="17">
        <v>1</v>
      </c>
      <c r="B2" s="18">
        <f>100000000*E2+28420000+H2</f>
        <v>128420000</v>
      </c>
      <c r="C2" s="18" t="str">
        <f>'男子申込書'!$C12&amp;"("&amp;'男子申込書'!E11&amp;")"</f>
        <v>()</v>
      </c>
      <c r="D2" s="18">
        <f>'男子申込書'!$C11</f>
      </c>
      <c r="E2" s="18">
        <v>1</v>
      </c>
      <c r="F2" s="18">
        <v>2</v>
      </c>
      <c r="G2" s="18">
        <f>280000+'男子申込書'!$C$7</f>
        <v>280000</v>
      </c>
      <c r="H2" s="18">
        <f>'男子申込書'!$B11</f>
        <v>0</v>
      </c>
    </row>
    <row r="3" spans="1:8" ht="12.75">
      <c r="A3" s="17">
        <v>2</v>
      </c>
      <c r="B3" s="18">
        <f aca="true" t="shared" si="0" ref="B3:B37">100000000*E3+28420000+H3</f>
        <v>128420000</v>
      </c>
      <c r="C3" s="18" t="str">
        <f>'男子申込書'!$C14&amp;"("&amp;'男子申込書'!E13&amp;")"</f>
        <v>()</v>
      </c>
      <c r="D3" s="18">
        <f>'男子申込書'!$C13</f>
      </c>
      <c r="E3" s="18">
        <v>1</v>
      </c>
      <c r="F3" s="18">
        <v>2</v>
      </c>
      <c r="G3" s="18">
        <f>280000+'男子申込書'!$C$7</f>
        <v>280000</v>
      </c>
      <c r="H3" s="18">
        <f>'男子申込書'!$B13</f>
        <v>0</v>
      </c>
    </row>
    <row r="4" spans="1:8" ht="12.75">
      <c r="A4" s="17">
        <v>3</v>
      </c>
      <c r="B4" s="18">
        <f t="shared" si="0"/>
        <v>128420000</v>
      </c>
      <c r="C4" s="18" t="str">
        <f>'男子申込書'!$C16&amp;"("&amp;'男子申込書'!E15&amp;")"</f>
        <v>()</v>
      </c>
      <c r="D4" s="18">
        <f>'男子申込書'!$C15</f>
      </c>
      <c r="E4" s="18">
        <v>1</v>
      </c>
      <c r="F4" s="18">
        <v>2</v>
      </c>
      <c r="G4" s="18">
        <f>280000+'男子申込書'!$C$7</f>
        <v>280000</v>
      </c>
      <c r="H4" s="18">
        <f>'男子申込書'!$B15</f>
        <v>0</v>
      </c>
    </row>
    <row r="5" spans="1:8" ht="12.75">
      <c r="A5" s="17">
        <v>4</v>
      </c>
      <c r="B5" s="18">
        <f t="shared" si="0"/>
        <v>128420000</v>
      </c>
      <c r="C5" s="18" t="str">
        <f>'男子申込書'!$C18&amp;"("&amp;'男子申込書'!E17&amp;")"</f>
        <v>()</v>
      </c>
      <c r="D5" s="18">
        <f>'男子申込書'!$C17</f>
      </c>
      <c r="E5" s="18">
        <v>1</v>
      </c>
      <c r="F5" s="18">
        <v>2</v>
      </c>
      <c r="G5" s="18">
        <f>280000+'男子申込書'!$C$7</f>
        <v>280000</v>
      </c>
      <c r="H5" s="18">
        <f>'男子申込書'!$B17</f>
        <v>0</v>
      </c>
    </row>
    <row r="6" spans="1:8" ht="12.75">
      <c r="A6" s="17">
        <v>5</v>
      </c>
      <c r="B6" s="18">
        <f t="shared" si="0"/>
        <v>128420000</v>
      </c>
      <c r="C6" s="18" t="str">
        <f>'男子申込書'!$C20&amp;"("&amp;'男子申込書'!E19&amp;")"</f>
        <v>()</v>
      </c>
      <c r="D6" s="18">
        <f>'男子申込書'!$C19</f>
      </c>
      <c r="E6" s="18">
        <v>1</v>
      </c>
      <c r="F6" s="18">
        <v>2</v>
      </c>
      <c r="G6" s="18">
        <f>280000+'男子申込書'!$C$7</f>
        <v>280000</v>
      </c>
      <c r="H6" s="18">
        <f>'男子申込書'!$B19</f>
        <v>0</v>
      </c>
    </row>
    <row r="7" spans="1:8" ht="12.75">
      <c r="A7" s="17">
        <v>6</v>
      </c>
      <c r="B7" s="18">
        <f t="shared" si="0"/>
        <v>128420000</v>
      </c>
      <c r="C7" s="18" t="str">
        <f>'男子申込書'!$C22&amp;"("&amp;'男子申込書'!E21&amp;")"</f>
        <v>()</v>
      </c>
      <c r="D7" s="18">
        <f>'男子申込書'!$C21</f>
      </c>
      <c r="E7" s="18">
        <v>1</v>
      </c>
      <c r="F7" s="18">
        <v>2</v>
      </c>
      <c r="G7" s="18">
        <f>280000+'男子申込書'!$C$7</f>
        <v>280000</v>
      </c>
      <c r="H7" s="18">
        <f>'男子申込書'!$B21</f>
        <v>0</v>
      </c>
    </row>
    <row r="8" spans="1:8" ht="12.75">
      <c r="A8" s="17">
        <v>7</v>
      </c>
      <c r="B8" s="18">
        <f t="shared" si="0"/>
        <v>128420000</v>
      </c>
      <c r="C8" s="18" t="str">
        <f>'男子申込書'!$C24&amp;"("&amp;'男子申込書'!E23&amp;")"</f>
        <v>()</v>
      </c>
      <c r="D8" s="18">
        <f>'男子申込書'!$C23</f>
      </c>
      <c r="E8" s="18">
        <v>1</v>
      </c>
      <c r="F8" s="18">
        <v>2</v>
      </c>
      <c r="G8" s="18">
        <f>280000+'男子申込書'!$C$7</f>
        <v>280000</v>
      </c>
      <c r="H8" s="18">
        <f>'男子申込書'!$B23</f>
        <v>0</v>
      </c>
    </row>
    <row r="9" spans="1:8" ht="12.75">
      <c r="A9" s="17">
        <v>8</v>
      </c>
      <c r="B9" s="18">
        <f t="shared" si="0"/>
        <v>128420000</v>
      </c>
      <c r="C9" s="18" t="str">
        <f>'男子申込書'!$C26&amp;"("&amp;'男子申込書'!E25&amp;")"</f>
        <v>()</v>
      </c>
      <c r="D9" s="18">
        <f>'男子申込書'!$C25</f>
      </c>
      <c r="E9" s="18">
        <v>1</v>
      </c>
      <c r="F9" s="18">
        <v>2</v>
      </c>
      <c r="G9" s="18">
        <f>280000+'男子申込書'!$C$7</f>
        <v>280000</v>
      </c>
      <c r="H9" s="18">
        <f>'男子申込書'!$B25</f>
        <v>0</v>
      </c>
    </row>
    <row r="10" spans="1:8" ht="12.75">
      <c r="A10" s="17">
        <v>9</v>
      </c>
      <c r="B10" s="18">
        <f t="shared" si="0"/>
        <v>128420000</v>
      </c>
      <c r="C10" s="18" t="str">
        <f>'男子申込書'!$C28&amp;"("&amp;'男子申込書'!E27&amp;")"</f>
        <v>()</v>
      </c>
      <c r="D10" s="18">
        <f>'男子申込書'!$C27</f>
      </c>
      <c r="E10" s="18">
        <v>1</v>
      </c>
      <c r="F10" s="18">
        <v>2</v>
      </c>
      <c r="G10" s="18">
        <f>280000+'男子申込書'!$C$7</f>
        <v>280000</v>
      </c>
      <c r="H10" s="18">
        <f>'男子申込書'!$B27</f>
        <v>0</v>
      </c>
    </row>
    <row r="11" spans="1:8" ht="12.75">
      <c r="A11" s="17">
        <v>10</v>
      </c>
      <c r="B11" s="18">
        <f t="shared" si="0"/>
        <v>128420000</v>
      </c>
      <c r="C11" s="18" t="str">
        <f>'男子申込書'!$C30&amp;"("&amp;'男子申込書'!E29&amp;")"</f>
        <v>()</v>
      </c>
      <c r="D11" s="18">
        <f>'男子申込書'!$C29</f>
      </c>
      <c r="E11" s="18">
        <v>1</v>
      </c>
      <c r="F11" s="18">
        <v>2</v>
      </c>
      <c r="G11" s="18">
        <f>280000+'男子申込書'!$C$7</f>
        <v>280000</v>
      </c>
      <c r="H11" s="18">
        <f>'男子申込書'!$B29</f>
        <v>0</v>
      </c>
    </row>
    <row r="12" spans="1:8" ht="12.75">
      <c r="A12" s="19">
        <v>1</v>
      </c>
      <c r="B12" s="20">
        <f t="shared" si="0"/>
        <v>228420000</v>
      </c>
      <c r="C12" s="20" t="str">
        <f>'女子申込書'!$C12&amp;"("&amp;'女子申込書'!E11&amp;")"</f>
        <v>()</v>
      </c>
      <c r="D12" s="20">
        <f>'女子申込書'!$C11</f>
      </c>
      <c r="E12" s="20">
        <v>2</v>
      </c>
      <c r="F12" s="20">
        <v>2</v>
      </c>
      <c r="G12" s="20">
        <f>280000+'女子申込書'!$C$7</f>
        <v>280000</v>
      </c>
      <c r="H12" s="20">
        <f>'女子申込書'!$B11</f>
        <v>0</v>
      </c>
    </row>
    <row r="13" spans="1:8" ht="12.75">
      <c r="A13" s="19">
        <v>2</v>
      </c>
      <c r="B13" s="20">
        <f t="shared" si="0"/>
        <v>228420000</v>
      </c>
      <c r="C13" s="20" t="str">
        <f>'女子申込書'!$C14&amp;"("&amp;'女子申込書'!E13&amp;")"</f>
        <v>()</v>
      </c>
      <c r="D13" s="20">
        <f>'女子申込書'!$C13</f>
      </c>
      <c r="E13" s="20">
        <v>2</v>
      </c>
      <c r="F13" s="20">
        <v>2</v>
      </c>
      <c r="G13" s="20">
        <f>280000+'女子申込書'!$C$7</f>
        <v>280000</v>
      </c>
      <c r="H13" s="20">
        <f>'女子申込書'!$B13</f>
        <v>0</v>
      </c>
    </row>
    <row r="14" spans="1:8" ht="12.75">
      <c r="A14" s="19">
        <v>3</v>
      </c>
      <c r="B14" s="20">
        <f t="shared" si="0"/>
        <v>228420000</v>
      </c>
      <c r="C14" s="20" t="str">
        <f>'女子申込書'!$C16&amp;"("&amp;'女子申込書'!E15&amp;")"</f>
        <v>()</v>
      </c>
      <c r="D14" s="20">
        <f>'女子申込書'!$C15</f>
      </c>
      <c r="E14" s="20">
        <v>2</v>
      </c>
      <c r="F14" s="20">
        <v>2</v>
      </c>
      <c r="G14" s="20">
        <f>280000+'女子申込書'!$C$7</f>
        <v>280000</v>
      </c>
      <c r="H14" s="20">
        <f>'女子申込書'!$B15</f>
        <v>0</v>
      </c>
    </row>
    <row r="15" spans="1:8" ht="12.75">
      <c r="A15" s="19">
        <v>4</v>
      </c>
      <c r="B15" s="20">
        <f t="shared" si="0"/>
        <v>228420000</v>
      </c>
      <c r="C15" s="20" t="str">
        <f>'女子申込書'!$C18&amp;"("&amp;'女子申込書'!E17&amp;")"</f>
        <v>()</v>
      </c>
      <c r="D15" s="20">
        <f>'女子申込書'!$C17</f>
      </c>
      <c r="E15" s="20">
        <v>2</v>
      </c>
      <c r="F15" s="20">
        <v>2</v>
      </c>
      <c r="G15" s="20">
        <f>280000+'女子申込書'!$C$7</f>
        <v>280000</v>
      </c>
      <c r="H15" s="20">
        <f>'女子申込書'!$B17</f>
        <v>0</v>
      </c>
    </row>
    <row r="16" spans="1:8" ht="12.75">
      <c r="A16" s="19">
        <v>5</v>
      </c>
      <c r="B16" s="20">
        <f t="shared" si="0"/>
        <v>228420000</v>
      </c>
      <c r="C16" s="20" t="str">
        <f>'女子申込書'!$C20&amp;"("&amp;'女子申込書'!E19&amp;")"</f>
        <v>()</v>
      </c>
      <c r="D16" s="20">
        <f>'女子申込書'!$C19</f>
      </c>
      <c r="E16" s="20">
        <v>2</v>
      </c>
      <c r="F16" s="20">
        <v>2</v>
      </c>
      <c r="G16" s="20">
        <f>280000+'女子申込書'!$C$7</f>
        <v>280000</v>
      </c>
      <c r="H16" s="20">
        <f>'女子申込書'!$B19</f>
        <v>0</v>
      </c>
    </row>
    <row r="17" spans="1:8" ht="12.75">
      <c r="A17" s="19">
        <v>6</v>
      </c>
      <c r="B17" s="20">
        <f t="shared" si="0"/>
        <v>228420000</v>
      </c>
      <c r="C17" s="20" t="str">
        <f>'女子申込書'!$C22&amp;"("&amp;'女子申込書'!E21&amp;")"</f>
        <v>()</v>
      </c>
      <c r="D17" s="20">
        <f>'女子申込書'!$C21</f>
      </c>
      <c r="E17" s="20">
        <v>2</v>
      </c>
      <c r="F17" s="20">
        <v>2</v>
      </c>
      <c r="G17" s="20">
        <f>280000+'女子申込書'!$C$7</f>
        <v>280000</v>
      </c>
      <c r="H17" s="20">
        <f>'女子申込書'!$B21</f>
        <v>0</v>
      </c>
    </row>
    <row r="18" spans="1:8" ht="12.75">
      <c r="A18" s="19">
        <v>7</v>
      </c>
      <c r="B18" s="20">
        <f t="shared" si="0"/>
        <v>228420000</v>
      </c>
      <c r="C18" s="20" t="str">
        <f>'女子申込書'!$C24&amp;"("&amp;'女子申込書'!E23&amp;")"</f>
        <v>()</v>
      </c>
      <c r="D18" s="20">
        <f>'女子申込書'!$C23</f>
      </c>
      <c r="E18" s="20">
        <v>2</v>
      </c>
      <c r="F18" s="20">
        <v>2</v>
      </c>
      <c r="G18" s="20">
        <f>280000+'女子申込書'!$C$7</f>
        <v>280000</v>
      </c>
      <c r="H18" s="20">
        <f>'女子申込書'!$B23</f>
        <v>0</v>
      </c>
    </row>
    <row r="19" spans="1:8" ht="12.75">
      <c r="A19" s="19">
        <v>8</v>
      </c>
      <c r="B19" s="20">
        <f t="shared" si="0"/>
        <v>228420000</v>
      </c>
      <c r="C19" s="20" t="str">
        <f>'女子申込書'!$C26&amp;"("&amp;'女子申込書'!E25&amp;")"</f>
        <v>()</v>
      </c>
      <c r="D19" s="20">
        <f>'女子申込書'!$C25</f>
      </c>
      <c r="E19" s="20">
        <v>2</v>
      </c>
      <c r="F19" s="20">
        <v>2</v>
      </c>
      <c r="G19" s="20">
        <f>280000+'女子申込書'!$C$7</f>
        <v>280000</v>
      </c>
      <c r="H19" s="20">
        <f>'女子申込書'!$B25</f>
        <v>0</v>
      </c>
    </row>
    <row r="20" spans="1:8" ht="12.75">
      <c r="A20" s="17" t="s">
        <v>342</v>
      </c>
      <c r="B20" s="18">
        <f t="shared" si="0"/>
        <v>128420000</v>
      </c>
      <c r="C20" s="18" t="str">
        <f>'男子申込書 (ｵｰﾌﾟﾝ)'!$C12&amp;"("&amp;'男子申込書 (ｵｰﾌﾟﾝ)'!$E11&amp;")"</f>
        <v>()</v>
      </c>
      <c r="D20" s="18">
        <f>'男子申込書 (ｵｰﾌﾟﾝ)'!$C11</f>
      </c>
      <c r="E20" s="18">
        <v>1</v>
      </c>
      <c r="F20" s="18">
        <v>2</v>
      </c>
      <c r="G20" s="18">
        <f>280000+'男子申込書 (ｵｰﾌﾟﾝ)'!$C$7</f>
        <v>280000</v>
      </c>
      <c r="H20" s="18">
        <f>'男子申込書 (ｵｰﾌﾟﾝ)'!$B11</f>
        <v>0</v>
      </c>
    </row>
    <row r="21" spans="1:8" ht="12.75">
      <c r="A21" s="17" t="s">
        <v>343</v>
      </c>
      <c r="B21" s="18">
        <f t="shared" si="0"/>
        <v>128420000</v>
      </c>
      <c r="C21" s="18" t="str">
        <f>'男子申込書 (ｵｰﾌﾟﾝ)'!$C14&amp;"("&amp;'男子申込書 (ｵｰﾌﾟﾝ)'!$E13&amp;")"</f>
        <v>()</v>
      </c>
      <c r="D21" s="18">
        <f>'男子申込書 (ｵｰﾌﾟﾝ)'!$C13</f>
      </c>
      <c r="E21" s="18">
        <v>1</v>
      </c>
      <c r="F21" s="18">
        <v>2</v>
      </c>
      <c r="G21" s="18">
        <f>280000+'男子申込書 (ｵｰﾌﾟﾝ)'!$C$7</f>
        <v>280000</v>
      </c>
      <c r="H21" s="18">
        <f>'男子申込書 (ｵｰﾌﾟﾝ)'!$B13</f>
        <v>0</v>
      </c>
    </row>
    <row r="22" spans="1:8" ht="12.75">
      <c r="A22" s="17" t="s">
        <v>344</v>
      </c>
      <c r="B22" s="18">
        <f t="shared" si="0"/>
        <v>128420000</v>
      </c>
      <c r="C22" s="18" t="str">
        <f>'男子申込書 (ｵｰﾌﾟﾝ)'!$C16&amp;"("&amp;'男子申込書 (ｵｰﾌﾟﾝ)'!$E15&amp;")"</f>
        <v>()</v>
      </c>
      <c r="D22" s="18">
        <f>'男子申込書 (ｵｰﾌﾟﾝ)'!$C15</f>
      </c>
      <c r="E22" s="18">
        <v>1</v>
      </c>
      <c r="F22" s="18">
        <v>2</v>
      </c>
      <c r="G22" s="18">
        <f>280000+'男子申込書 (ｵｰﾌﾟﾝ)'!$C$7</f>
        <v>280000</v>
      </c>
      <c r="H22" s="18">
        <f>'男子申込書 (ｵｰﾌﾟﾝ)'!$B15</f>
        <v>0</v>
      </c>
    </row>
    <row r="23" spans="1:8" ht="12.75">
      <c r="A23" s="17" t="s">
        <v>345</v>
      </c>
      <c r="B23" s="18">
        <f t="shared" si="0"/>
        <v>128420000</v>
      </c>
      <c r="C23" s="18" t="str">
        <f>'男子申込書 (ｵｰﾌﾟﾝ)'!$C18&amp;"("&amp;'男子申込書 (ｵｰﾌﾟﾝ)'!$E17&amp;")"</f>
        <v>()</v>
      </c>
      <c r="D23" s="18">
        <f>'男子申込書 (ｵｰﾌﾟﾝ)'!$C17</f>
      </c>
      <c r="E23" s="18">
        <v>1</v>
      </c>
      <c r="F23" s="18">
        <v>2</v>
      </c>
      <c r="G23" s="18">
        <f>280000+'男子申込書 (ｵｰﾌﾟﾝ)'!$C$7</f>
        <v>280000</v>
      </c>
      <c r="H23" s="18">
        <f>'男子申込書 (ｵｰﾌﾟﾝ)'!$B17</f>
        <v>0</v>
      </c>
    </row>
    <row r="24" spans="1:8" ht="12.75">
      <c r="A24" s="17" t="s">
        <v>346</v>
      </c>
      <c r="B24" s="18">
        <f t="shared" si="0"/>
        <v>128420000</v>
      </c>
      <c r="C24" s="18" t="str">
        <f>'男子申込書 (ｵｰﾌﾟﾝ)'!$C20&amp;"("&amp;'男子申込書 (ｵｰﾌﾟﾝ)'!$E19&amp;")"</f>
        <v>()</v>
      </c>
      <c r="D24" s="18">
        <f>'男子申込書 (ｵｰﾌﾟﾝ)'!$C19</f>
      </c>
      <c r="E24" s="18">
        <v>1</v>
      </c>
      <c r="F24" s="18">
        <v>2</v>
      </c>
      <c r="G24" s="18">
        <f>280000+'男子申込書 (ｵｰﾌﾟﾝ)'!$C$7</f>
        <v>280000</v>
      </c>
      <c r="H24" s="18">
        <f>'男子申込書 (ｵｰﾌﾟﾝ)'!$B19</f>
        <v>0</v>
      </c>
    </row>
    <row r="25" spans="1:8" ht="12.75">
      <c r="A25" s="17" t="s">
        <v>347</v>
      </c>
      <c r="B25" s="18">
        <f t="shared" si="0"/>
        <v>128420000</v>
      </c>
      <c r="C25" s="18" t="str">
        <f>'男子申込書 (ｵｰﾌﾟﾝ)'!$C22&amp;"("&amp;'男子申込書 (ｵｰﾌﾟﾝ)'!$E21&amp;")"</f>
        <v>()</v>
      </c>
      <c r="D25" s="18">
        <f>'男子申込書 (ｵｰﾌﾟﾝ)'!$C21</f>
      </c>
      <c r="E25" s="18">
        <v>1</v>
      </c>
      <c r="F25" s="18">
        <v>2</v>
      </c>
      <c r="G25" s="18">
        <f>280000+'男子申込書 (ｵｰﾌﾟﾝ)'!$C$7</f>
        <v>280000</v>
      </c>
      <c r="H25" s="18">
        <f>'男子申込書 (ｵｰﾌﾟﾝ)'!$B21</f>
        <v>0</v>
      </c>
    </row>
    <row r="26" spans="1:8" ht="12.75">
      <c r="A26" s="17" t="s">
        <v>348</v>
      </c>
      <c r="B26" s="18">
        <f t="shared" si="0"/>
        <v>128420000</v>
      </c>
      <c r="C26" s="18" t="str">
        <f>'男子申込書 (ｵｰﾌﾟﾝ)'!$C24&amp;"("&amp;'男子申込書 (ｵｰﾌﾟﾝ)'!$E23&amp;")"</f>
        <v>()</v>
      </c>
      <c r="D26" s="18">
        <f>'男子申込書 (ｵｰﾌﾟﾝ)'!$C23</f>
      </c>
      <c r="E26" s="18">
        <v>1</v>
      </c>
      <c r="F26" s="18">
        <v>2</v>
      </c>
      <c r="G26" s="18">
        <f>280000+'男子申込書 (ｵｰﾌﾟﾝ)'!$C$7</f>
        <v>280000</v>
      </c>
      <c r="H26" s="18">
        <f>'男子申込書 (ｵｰﾌﾟﾝ)'!$B23</f>
        <v>0</v>
      </c>
    </row>
    <row r="27" spans="1:8" ht="12.75">
      <c r="A27" s="17" t="s">
        <v>349</v>
      </c>
      <c r="B27" s="18">
        <f t="shared" si="0"/>
        <v>128420000</v>
      </c>
      <c r="C27" s="18" t="str">
        <f>'男子申込書 (ｵｰﾌﾟﾝ)'!$C26&amp;"("&amp;'男子申込書 (ｵｰﾌﾟﾝ)'!$E25&amp;")"</f>
        <v>()</v>
      </c>
      <c r="D27" s="18">
        <f>'男子申込書 (ｵｰﾌﾟﾝ)'!$C25</f>
      </c>
      <c r="E27" s="18">
        <v>1</v>
      </c>
      <c r="F27" s="18">
        <v>2</v>
      </c>
      <c r="G27" s="18">
        <f>280000+'男子申込書 (ｵｰﾌﾟﾝ)'!$C$7</f>
        <v>280000</v>
      </c>
      <c r="H27" s="18">
        <f>'男子申込書 (ｵｰﾌﾟﾝ)'!$B25</f>
        <v>0</v>
      </c>
    </row>
    <row r="28" spans="1:8" ht="12.75">
      <c r="A28" s="17" t="s">
        <v>350</v>
      </c>
      <c r="B28" s="18">
        <f t="shared" si="0"/>
        <v>128420000</v>
      </c>
      <c r="C28" s="18" t="str">
        <f>'男子申込書 (ｵｰﾌﾟﾝ)'!$C28&amp;"("&amp;'男子申込書 (ｵｰﾌﾟﾝ)'!$E27&amp;")"</f>
        <v>()</v>
      </c>
      <c r="D28" s="18">
        <f>'男子申込書 (ｵｰﾌﾟﾝ)'!$C27</f>
      </c>
      <c r="E28" s="18">
        <v>1</v>
      </c>
      <c r="F28" s="18">
        <v>2</v>
      </c>
      <c r="G28" s="18">
        <f>280000+'男子申込書 (ｵｰﾌﾟﾝ)'!$C$7</f>
        <v>280000</v>
      </c>
      <c r="H28" s="18">
        <f>'男子申込書 (ｵｰﾌﾟﾝ)'!$B27</f>
        <v>0</v>
      </c>
    </row>
    <row r="29" spans="1:8" ht="12.75">
      <c r="A29" s="17" t="s">
        <v>351</v>
      </c>
      <c r="B29" s="18">
        <f t="shared" si="0"/>
        <v>128420000</v>
      </c>
      <c r="C29" s="18" t="str">
        <f>'男子申込書 (ｵｰﾌﾟﾝ)'!$C30&amp;"("&amp;'男子申込書 (ｵｰﾌﾟﾝ)'!$E29&amp;")"</f>
        <v>()</v>
      </c>
      <c r="D29" s="18">
        <f>'男子申込書 (ｵｰﾌﾟﾝ)'!$C29</f>
      </c>
      <c r="E29" s="18">
        <v>1</v>
      </c>
      <c r="F29" s="18">
        <v>2</v>
      </c>
      <c r="G29" s="18">
        <f>280000+'男子申込書 (ｵｰﾌﾟﾝ)'!$C$7</f>
        <v>280000</v>
      </c>
      <c r="H29" s="18">
        <f>'男子申込書 (ｵｰﾌﾟﾝ)'!$B29</f>
        <v>0</v>
      </c>
    </row>
    <row r="30" spans="1:8" ht="12.75">
      <c r="A30" s="19" t="s">
        <v>342</v>
      </c>
      <c r="B30" s="20">
        <f>100000000*E30+28420000+H30</f>
        <v>228420000</v>
      </c>
      <c r="C30" s="20" t="str">
        <f>'女子申込書 (ｵｰﾌﾟﾝ)'!$C12&amp;"("&amp;'女子申込書 (ｵｰﾌﾟﾝ)'!$E11&amp;")"</f>
        <v>()</v>
      </c>
      <c r="D30" s="20">
        <f>'女子申込書 (ｵｰﾌﾟﾝ)'!$C11</f>
      </c>
      <c r="E30" s="20">
        <v>2</v>
      </c>
      <c r="F30" s="20">
        <v>2</v>
      </c>
      <c r="G30" s="20">
        <f>280000+'女子申込書 (ｵｰﾌﾟﾝ)'!$C$7</f>
        <v>280000</v>
      </c>
      <c r="H30" s="20">
        <f>'女子申込書 (ｵｰﾌﾟﾝ)'!$B11</f>
        <v>0</v>
      </c>
    </row>
    <row r="31" spans="1:8" ht="12.75">
      <c r="A31" s="19" t="s">
        <v>343</v>
      </c>
      <c r="B31" s="20">
        <f t="shared" si="0"/>
        <v>228420000</v>
      </c>
      <c r="C31" s="20" t="str">
        <f>'女子申込書 (ｵｰﾌﾟﾝ)'!$C14&amp;"("&amp;'女子申込書 (ｵｰﾌﾟﾝ)'!$E13&amp;")"</f>
        <v>()</v>
      </c>
      <c r="D31" s="20">
        <f>'女子申込書 (ｵｰﾌﾟﾝ)'!$C13</f>
      </c>
      <c r="E31" s="20">
        <v>2</v>
      </c>
      <c r="F31" s="20">
        <v>2</v>
      </c>
      <c r="G31" s="20">
        <f>280000+'女子申込書 (ｵｰﾌﾟﾝ)'!$C$7</f>
        <v>280000</v>
      </c>
      <c r="H31" s="20">
        <f>'女子申込書 (ｵｰﾌﾟﾝ)'!$B13</f>
        <v>0</v>
      </c>
    </row>
    <row r="32" spans="1:8" ht="12.75">
      <c r="A32" s="19" t="s">
        <v>344</v>
      </c>
      <c r="B32" s="20">
        <f t="shared" si="0"/>
        <v>228420000</v>
      </c>
      <c r="C32" s="20" t="str">
        <f>'女子申込書 (ｵｰﾌﾟﾝ)'!$C16&amp;"("&amp;'女子申込書 (ｵｰﾌﾟﾝ)'!$E15&amp;")"</f>
        <v>()</v>
      </c>
      <c r="D32" s="20">
        <f>'女子申込書 (ｵｰﾌﾟﾝ)'!$C15</f>
      </c>
      <c r="E32" s="20">
        <v>2</v>
      </c>
      <c r="F32" s="20">
        <v>2</v>
      </c>
      <c r="G32" s="20">
        <f>280000+'女子申込書 (ｵｰﾌﾟﾝ)'!$C$7</f>
        <v>280000</v>
      </c>
      <c r="H32" s="20">
        <f>'女子申込書 (ｵｰﾌﾟﾝ)'!$B15</f>
        <v>0</v>
      </c>
    </row>
    <row r="33" spans="1:8" ht="12.75">
      <c r="A33" s="19" t="s">
        <v>345</v>
      </c>
      <c r="B33" s="20">
        <f t="shared" si="0"/>
        <v>228420000</v>
      </c>
      <c r="C33" s="20" t="str">
        <f>'女子申込書 (ｵｰﾌﾟﾝ)'!$C18&amp;"("&amp;'女子申込書 (ｵｰﾌﾟﾝ)'!$E17&amp;")"</f>
        <v>()</v>
      </c>
      <c r="D33" s="20">
        <f>'女子申込書 (ｵｰﾌﾟﾝ)'!$C17</f>
      </c>
      <c r="E33" s="20">
        <v>2</v>
      </c>
      <c r="F33" s="20">
        <v>2</v>
      </c>
      <c r="G33" s="20">
        <f>280000+'女子申込書 (ｵｰﾌﾟﾝ)'!$C$7</f>
        <v>280000</v>
      </c>
      <c r="H33" s="20">
        <f>'女子申込書 (ｵｰﾌﾟﾝ)'!$B17</f>
        <v>0</v>
      </c>
    </row>
    <row r="34" spans="1:8" ht="12.75">
      <c r="A34" s="19" t="s">
        <v>346</v>
      </c>
      <c r="B34" s="20">
        <f t="shared" si="0"/>
        <v>228420000</v>
      </c>
      <c r="C34" s="20" t="str">
        <f>'女子申込書 (ｵｰﾌﾟﾝ)'!$C20&amp;"("&amp;'女子申込書 (ｵｰﾌﾟﾝ)'!$E19&amp;")"</f>
        <v>()</v>
      </c>
      <c r="D34" s="20">
        <f>'女子申込書 (ｵｰﾌﾟﾝ)'!$C19</f>
      </c>
      <c r="E34" s="20">
        <v>2</v>
      </c>
      <c r="F34" s="20">
        <v>2</v>
      </c>
      <c r="G34" s="20">
        <f>280000+'女子申込書 (ｵｰﾌﾟﾝ)'!$C$7</f>
        <v>280000</v>
      </c>
      <c r="H34" s="20">
        <f>'女子申込書 (ｵｰﾌﾟﾝ)'!$B19</f>
        <v>0</v>
      </c>
    </row>
    <row r="35" spans="1:8" ht="12.75">
      <c r="A35" s="19" t="s">
        <v>347</v>
      </c>
      <c r="B35" s="20">
        <f t="shared" si="0"/>
        <v>228420000</v>
      </c>
      <c r="C35" s="20" t="str">
        <f>'女子申込書 (ｵｰﾌﾟﾝ)'!$C22&amp;"("&amp;'女子申込書 (ｵｰﾌﾟﾝ)'!$E21&amp;")"</f>
        <v>()</v>
      </c>
      <c r="D35" s="20">
        <f>'女子申込書 (ｵｰﾌﾟﾝ)'!$C21</f>
      </c>
      <c r="E35" s="20">
        <v>2</v>
      </c>
      <c r="F35" s="20">
        <v>2</v>
      </c>
      <c r="G35" s="20">
        <f>280000+'女子申込書 (ｵｰﾌﾟﾝ)'!$C$7</f>
        <v>280000</v>
      </c>
      <c r="H35" s="20">
        <f>'女子申込書 (ｵｰﾌﾟﾝ)'!$B21</f>
        <v>0</v>
      </c>
    </row>
    <row r="36" spans="1:8" ht="12.75">
      <c r="A36" s="19" t="s">
        <v>348</v>
      </c>
      <c r="B36" s="20">
        <f t="shared" si="0"/>
        <v>228420000</v>
      </c>
      <c r="C36" s="20" t="str">
        <f>'女子申込書 (ｵｰﾌﾟﾝ)'!$C24&amp;"("&amp;'女子申込書 (ｵｰﾌﾟﾝ)'!$E23&amp;")"</f>
        <v>()</v>
      </c>
      <c r="D36" s="20">
        <f>'女子申込書 (ｵｰﾌﾟﾝ)'!$C23</f>
      </c>
      <c r="E36" s="20">
        <v>2</v>
      </c>
      <c r="F36" s="20">
        <v>2</v>
      </c>
      <c r="G36" s="20">
        <f>280000+'女子申込書 (ｵｰﾌﾟﾝ)'!$C$7</f>
        <v>280000</v>
      </c>
      <c r="H36" s="20">
        <f>'女子申込書 (ｵｰﾌﾟﾝ)'!$B23</f>
        <v>0</v>
      </c>
    </row>
    <row r="37" spans="1:8" ht="12.75">
      <c r="A37" s="19" t="s">
        <v>349</v>
      </c>
      <c r="B37" s="20">
        <f t="shared" si="0"/>
        <v>228420000</v>
      </c>
      <c r="C37" s="20" t="str">
        <f>'女子申込書 (ｵｰﾌﾟﾝ)'!$C26&amp;"("&amp;'女子申込書 (ｵｰﾌﾟﾝ)'!$E25&amp;")"</f>
        <v>()</v>
      </c>
      <c r="D37" s="20">
        <f>'女子申込書 (ｵｰﾌﾟﾝ)'!$C25</f>
      </c>
      <c r="E37" s="20">
        <v>2</v>
      </c>
      <c r="F37" s="20">
        <v>2</v>
      </c>
      <c r="G37" s="20">
        <f>280000+'女子申込書 (ｵｰﾌﾟﾝ)'!$C$7</f>
        <v>280000</v>
      </c>
      <c r="H37" s="20">
        <f>'女子申込書 (ｵｰﾌﾟﾝ)'!$B25</f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25">
      <selection activeCell="A48" sqref="A48:L48"/>
    </sheetView>
  </sheetViews>
  <sheetFormatPr defaultColWidth="9" defaultRowHeight="14.25"/>
  <cols>
    <col min="1" max="1" width="4.19921875" style="3" customWidth="1"/>
    <col min="2" max="2" width="9" style="3" customWidth="1"/>
    <col min="3" max="3" width="10.09765625" style="3" customWidth="1"/>
    <col min="4" max="4" width="8.796875" style="3" customWidth="1"/>
    <col min="5" max="5" width="7.8984375" style="3" customWidth="1"/>
    <col min="6" max="6" width="10.796875" style="3" customWidth="1"/>
    <col min="7" max="7" width="4.296875" style="3" customWidth="1"/>
    <col min="8" max="9" width="6.3984375" style="3" customWidth="1"/>
    <col min="10" max="10" width="8.796875" style="3" customWidth="1"/>
    <col min="11" max="11" width="4.3984375" style="3" customWidth="1"/>
    <col min="12" max="12" width="3.3984375" style="3" bestFit="1" customWidth="1"/>
    <col min="13" max="16384" width="9" style="3" customWidth="1"/>
  </cols>
  <sheetData>
    <row r="1" spans="1:12" s="1" customFormat="1" ht="19.5" customHeight="1">
      <c r="A1" s="26" t="s">
        <v>387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19.5" customHeight="1">
      <c r="A2" s="27" t="s">
        <v>388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19.5" customHeight="1">
      <c r="A3" s="27" t="s">
        <v>389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28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2:12" ht="27" customHeight="1">
      <c r="B7" s="4" t="s">
        <v>22</v>
      </c>
      <c r="C7" s="30"/>
      <c r="D7" s="31"/>
      <c r="F7" s="4" t="s">
        <v>7</v>
      </c>
      <c r="G7" s="32">
        <f>IF($C$7="","",VLOOKUP($C$7,'学校情報'!$A:$H,2,FALSE))</f>
      </c>
      <c r="H7" s="33"/>
      <c r="I7" s="33"/>
      <c r="J7" s="33">
        <f>IF($C$3="","",VLOOKUP($C$3,$J$3:$O$60,2,FALSE))</f>
      </c>
      <c r="K7" s="33"/>
      <c r="L7" s="34"/>
    </row>
    <row r="8" ht="19.5" customHeight="1">
      <c r="F8" s="5" t="s">
        <v>340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51"/>
      <c r="C11" s="53"/>
      <c r="D11" s="54"/>
      <c r="E11" s="51"/>
      <c r="F11" s="55" t="s">
        <v>6</v>
      </c>
      <c r="H11" s="57" t="s">
        <v>1</v>
      </c>
      <c r="I11" s="57"/>
      <c r="J11" s="58"/>
      <c r="K11" s="44" t="s">
        <v>20</v>
      </c>
      <c r="L11" s="45"/>
    </row>
    <row r="12" spans="1:12" ht="16.5" customHeight="1">
      <c r="A12" s="36"/>
      <c r="B12" s="52"/>
      <c r="C12" s="60"/>
      <c r="D12" s="61"/>
      <c r="E12" s="52"/>
      <c r="F12" s="56"/>
      <c r="H12" s="57"/>
      <c r="I12" s="57"/>
      <c r="J12" s="59"/>
      <c r="K12" s="47"/>
      <c r="L12" s="48"/>
    </row>
    <row r="13" spans="1:12" ht="16.5" customHeight="1">
      <c r="A13" s="35">
        <v>2</v>
      </c>
      <c r="B13" s="51"/>
      <c r="C13" s="53"/>
      <c r="D13" s="54"/>
      <c r="E13" s="51"/>
      <c r="F13" s="55" t="s">
        <v>6</v>
      </c>
      <c r="H13" s="57" t="s">
        <v>2</v>
      </c>
      <c r="I13" s="57"/>
      <c r="J13" s="58"/>
      <c r="K13" s="44" t="s">
        <v>20</v>
      </c>
      <c r="L13" s="45"/>
    </row>
    <row r="14" spans="1:12" ht="16.5" customHeight="1">
      <c r="A14" s="36"/>
      <c r="B14" s="52"/>
      <c r="C14" s="60"/>
      <c r="D14" s="61"/>
      <c r="E14" s="52"/>
      <c r="F14" s="56"/>
      <c r="H14" s="57"/>
      <c r="I14" s="57"/>
      <c r="J14" s="59"/>
      <c r="K14" s="47"/>
      <c r="L14" s="48"/>
    </row>
    <row r="15" spans="1:12" ht="16.5" customHeight="1">
      <c r="A15" s="35">
        <v>3</v>
      </c>
      <c r="B15" s="51"/>
      <c r="C15" s="53"/>
      <c r="D15" s="54"/>
      <c r="E15" s="51"/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52"/>
      <c r="C16" s="60"/>
      <c r="D16" s="61"/>
      <c r="E16" s="52"/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51"/>
      <c r="C17" s="53"/>
      <c r="D17" s="54"/>
      <c r="E17" s="51"/>
      <c r="F17" s="55" t="s">
        <v>6</v>
      </c>
      <c r="H17" s="43" t="s">
        <v>3</v>
      </c>
      <c r="I17" s="45"/>
      <c r="J17" s="66" t="s">
        <v>331</v>
      </c>
      <c r="K17" s="68">
        <f>COUNT(B11:B30)</f>
        <v>0</v>
      </c>
      <c r="L17" s="70" t="s">
        <v>20</v>
      </c>
    </row>
    <row r="18" spans="1:12" ht="16.5" customHeight="1">
      <c r="A18" s="36"/>
      <c r="B18" s="52"/>
      <c r="C18" s="60"/>
      <c r="D18" s="61"/>
      <c r="E18" s="52"/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51"/>
      <c r="C19" s="53"/>
      <c r="D19" s="54"/>
      <c r="E19" s="51"/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52"/>
      <c r="C20" s="60"/>
      <c r="D20" s="61"/>
      <c r="E20" s="52"/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51"/>
      <c r="C21" s="53"/>
      <c r="D21" s="54"/>
      <c r="E21" s="51"/>
      <c r="F21" s="55" t="s">
        <v>6</v>
      </c>
      <c r="H21" s="43" t="s">
        <v>4</v>
      </c>
      <c r="I21" s="45"/>
      <c r="J21" s="72">
        <v>3000</v>
      </c>
      <c r="K21" s="73"/>
      <c r="L21" s="70" t="s">
        <v>5</v>
      </c>
    </row>
    <row r="22" spans="1:12" ht="16.5" customHeight="1">
      <c r="A22" s="36"/>
      <c r="B22" s="52"/>
      <c r="C22" s="60"/>
      <c r="D22" s="61"/>
      <c r="E22" s="52"/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51"/>
      <c r="C23" s="53"/>
      <c r="D23" s="54"/>
      <c r="E23" s="51"/>
      <c r="F23" s="55" t="s">
        <v>6</v>
      </c>
      <c r="H23" s="43" t="s">
        <v>12</v>
      </c>
      <c r="I23" s="45"/>
      <c r="J23" s="72">
        <f>J19+3000</f>
        <v>3000</v>
      </c>
      <c r="K23" s="73"/>
      <c r="L23" s="70" t="s">
        <v>5</v>
      </c>
    </row>
    <row r="24" spans="1:12" ht="16.5" customHeight="1">
      <c r="A24" s="36"/>
      <c r="B24" s="52"/>
      <c r="C24" s="60"/>
      <c r="D24" s="61"/>
      <c r="E24" s="52"/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51"/>
      <c r="C25" s="53"/>
      <c r="D25" s="54"/>
      <c r="E25" s="51"/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52"/>
      <c r="C26" s="60"/>
      <c r="D26" s="61"/>
      <c r="E26" s="52"/>
      <c r="F26" s="56"/>
      <c r="H26" s="76" t="s">
        <v>341</v>
      </c>
      <c r="I26" s="76"/>
      <c r="J26" s="76"/>
      <c r="K26" s="76"/>
      <c r="L26" s="76"/>
    </row>
    <row r="27" spans="1:12" ht="16.5" customHeight="1">
      <c r="A27" s="35">
        <v>9</v>
      </c>
      <c r="B27" s="51"/>
      <c r="C27" s="53"/>
      <c r="D27" s="54"/>
      <c r="E27" s="51"/>
      <c r="F27" s="55" t="s">
        <v>6</v>
      </c>
      <c r="H27" s="14"/>
      <c r="I27" s="14"/>
      <c r="J27" s="14"/>
      <c r="K27" s="14"/>
      <c r="L27" s="14"/>
    </row>
    <row r="28" spans="1:6" ht="16.5" customHeight="1">
      <c r="A28" s="36"/>
      <c r="B28" s="52"/>
      <c r="C28" s="60"/>
      <c r="D28" s="61"/>
      <c r="E28" s="52"/>
      <c r="F28" s="56"/>
    </row>
    <row r="29" spans="1:6" ht="16.5" customHeight="1">
      <c r="A29" s="35">
        <v>10</v>
      </c>
      <c r="B29" s="51"/>
      <c r="C29" s="53"/>
      <c r="D29" s="54"/>
      <c r="E29" s="51"/>
      <c r="F29" s="55" t="s">
        <v>6</v>
      </c>
    </row>
    <row r="30" spans="1:6" ht="16.5" customHeight="1">
      <c r="A30" s="36"/>
      <c r="B30" s="52"/>
      <c r="C30" s="60"/>
      <c r="D30" s="61"/>
      <c r="E30" s="52"/>
      <c r="F30" s="56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7" t="s">
        <v>373</v>
      </c>
      <c r="B32" s="57"/>
      <c r="C32" s="78"/>
      <c r="D32" s="78"/>
      <c r="E32" s="78"/>
      <c r="F32" s="57" t="s">
        <v>374</v>
      </c>
      <c r="G32" s="57"/>
      <c r="H32" s="78"/>
      <c r="I32" s="78"/>
      <c r="J32" s="78"/>
      <c r="K32" s="78"/>
      <c r="L32" s="78"/>
    </row>
    <row r="33" spans="1:12" ht="14.25" customHeight="1">
      <c r="A33" s="57"/>
      <c r="B33" s="57"/>
      <c r="C33" s="78"/>
      <c r="D33" s="78"/>
      <c r="E33" s="78"/>
      <c r="F33" s="57"/>
      <c r="G33" s="57"/>
      <c r="H33" s="78"/>
      <c r="I33" s="78"/>
      <c r="J33" s="78"/>
      <c r="K33" s="78"/>
      <c r="L33" s="78"/>
    </row>
    <row r="34" spans="1:12" ht="14.25" customHeight="1">
      <c r="A34" s="79" t="s">
        <v>19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4.25" customHeight="1">
      <c r="A35" s="79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5:11" ht="14.25" customHeight="1">
      <c r="E36" s="44" t="s">
        <v>9</v>
      </c>
      <c r="F36" s="44"/>
      <c r="G36" s="44"/>
      <c r="H36" s="44"/>
      <c r="I36" s="44"/>
      <c r="J36" s="44"/>
      <c r="K36" s="44"/>
    </row>
    <row r="37" spans="5:11" ht="14.25" customHeight="1">
      <c r="E37" s="90"/>
      <c r="F37" s="90"/>
      <c r="G37" s="90"/>
      <c r="H37" s="90"/>
      <c r="I37" s="90"/>
      <c r="J37" s="90"/>
      <c r="K37" s="90"/>
    </row>
    <row r="38" spans="1:12" ht="14.25" customHeight="1">
      <c r="A38" s="77" t="s">
        <v>10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6:10" ht="14.25" customHeight="1">
      <c r="F40" s="91">
        <f ca="1">TODAY()</f>
        <v>43353</v>
      </c>
      <c r="G40" s="91"/>
      <c r="H40" s="91"/>
      <c r="I40" s="91"/>
      <c r="J40" s="12"/>
    </row>
    <row r="41" spans="6:10" ht="14.25" customHeight="1">
      <c r="F41" s="91"/>
      <c r="G41" s="91"/>
      <c r="H41" s="91"/>
      <c r="I41" s="91"/>
      <c r="J41" s="12"/>
    </row>
    <row r="42" spans="3:10" ht="14.25" customHeight="1">
      <c r="C42" s="81" t="s">
        <v>352</v>
      </c>
      <c r="D42" s="81"/>
      <c r="E42" s="82"/>
      <c r="F42" s="82"/>
      <c r="G42" s="82"/>
      <c r="H42" s="82"/>
      <c r="I42" s="82"/>
      <c r="J42" s="77" t="s">
        <v>11</v>
      </c>
    </row>
    <row r="43" spans="3:10" ht="14.25" customHeight="1">
      <c r="C43" s="81"/>
      <c r="D43" s="81"/>
      <c r="E43" s="83"/>
      <c r="F43" s="83"/>
      <c r="G43" s="83"/>
      <c r="H43" s="83"/>
      <c r="I43" s="83"/>
      <c r="J43" s="77"/>
    </row>
    <row r="44" spans="3:10" ht="14.25" customHeight="1">
      <c r="C44" s="81" t="s">
        <v>21</v>
      </c>
      <c r="D44" s="81"/>
      <c r="E44" s="82"/>
      <c r="F44" s="82"/>
      <c r="G44" s="82"/>
      <c r="H44" s="82"/>
      <c r="I44" s="82"/>
      <c r="J44" s="77" t="s">
        <v>11</v>
      </c>
    </row>
    <row r="45" spans="3:10" ht="14.25" customHeight="1">
      <c r="C45" s="81"/>
      <c r="D45" s="81"/>
      <c r="E45" s="83"/>
      <c r="F45" s="83"/>
      <c r="G45" s="83"/>
      <c r="H45" s="83"/>
      <c r="I45" s="83"/>
      <c r="J45" s="77"/>
    </row>
    <row r="46" ht="14.25" customHeight="1"/>
    <row r="47" spans="1:12" ht="18" customHeight="1">
      <c r="A47" s="84" t="s">
        <v>403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8" customHeight="1">
      <c r="A48" s="87" t="s">
        <v>392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</row>
  </sheetData>
  <sheetProtection/>
  <mergeCells count="113">
    <mergeCell ref="C44:D45"/>
    <mergeCell ref="E44:I45"/>
    <mergeCell ref="J44:J45"/>
    <mergeCell ref="A47:L47"/>
    <mergeCell ref="A48:L48"/>
    <mergeCell ref="E36:K37"/>
    <mergeCell ref="A38:L39"/>
    <mergeCell ref="F40:I41"/>
    <mergeCell ref="C42:D43"/>
    <mergeCell ref="E42:I43"/>
    <mergeCell ref="J42:J43"/>
    <mergeCell ref="A32:B33"/>
    <mergeCell ref="C32:E33"/>
    <mergeCell ref="F32:G33"/>
    <mergeCell ref="H32:L33"/>
    <mergeCell ref="A34:B35"/>
    <mergeCell ref="C34:D35"/>
    <mergeCell ref="E34:F35"/>
    <mergeCell ref="G34:I35"/>
    <mergeCell ref="J34:L35"/>
    <mergeCell ref="A29:A30"/>
    <mergeCell ref="B29:B30"/>
    <mergeCell ref="C29:D29"/>
    <mergeCell ref="E29:E30"/>
    <mergeCell ref="F29:F30"/>
    <mergeCell ref="C30:D30"/>
    <mergeCell ref="H26:L26"/>
    <mergeCell ref="A27:A28"/>
    <mergeCell ref="B27:B28"/>
    <mergeCell ref="C27:D27"/>
    <mergeCell ref="E27:E28"/>
    <mergeCell ref="F27:F28"/>
    <mergeCell ref="C28:D28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C26:D26"/>
    <mergeCell ref="C22:D22"/>
    <mergeCell ref="A23:A24"/>
    <mergeCell ref="B23:B24"/>
    <mergeCell ref="C23:D23"/>
    <mergeCell ref="E23:E24"/>
    <mergeCell ref="F23:F24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L21:L22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J19:K20"/>
    <mergeCell ref="A17:A18"/>
    <mergeCell ref="B17:B18"/>
    <mergeCell ref="C17:D17"/>
    <mergeCell ref="E17:E18"/>
    <mergeCell ref="F17:F18"/>
    <mergeCell ref="H17:I20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A11:A12"/>
    <mergeCell ref="B11:B12"/>
    <mergeCell ref="C11:D11"/>
    <mergeCell ref="E11:E12"/>
    <mergeCell ref="F11:F12"/>
    <mergeCell ref="H11:I12"/>
    <mergeCell ref="A9:A10"/>
    <mergeCell ref="B9:B10"/>
    <mergeCell ref="C9:D9"/>
    <mergeCell ref="E9:E10"/>
    <mergeCell ref="F9:F10"/>
    <mergeCell ref="H9:L10"/>
    <mergeCell ref="C10:D10"/>
    <mergeCell ref="A1:L1"/>
    <mergeCell ref="A2:L2"/>
    <mergeCell ref="A3:L3"/>
    <mergeCell ref="A5:L5"/>
    <mergeCell ref="C7:D7"/>
    <mergeCell ref="G7:L7"/>
  </mergeCells>
  <conditionalFormatting sqref="C7:D7 B11:E30 J11:J14 C32:E33 H32:L33 C34:L35 E42:I45">
    <cfRule type="notContainsBlanks" priority="2" dxfId="0" stopIfTrue="1">
      <formula>LEN(TRIM(B7))&gt;0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iragana" sqref="C12:D12 C14:D14 C16:D16 C18:D18 C20:D20 C22:D22 C24:D24 C26:D26 C28:D28 C30:D30 C32:E33 H32:L33 E42:I45 C34:L35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alfAlpha" sqref="C7:D7 E11:E30 B11:B30 J11:J14 K17:K18"/>
  </dataValidations>
  <printOptions horizontalCentered="1" verticalCentered="1"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5.3984375" style="0" bestFit="1" customWidth="1"/>
    <col min="2" max="2" width="15" style="0" bestFit="1" customWidth="1"/>
    <col min="3" max="3" width="12.796875" style="0" bestFit="1" customWidth="1"/>
  </cols>
  <sheetData>
    <row r="1" spans="1:4" ht="12.75">
      <c r="A1" s="11" t="s">
        <v>355</v>
      </c>
      <c r="B1" s="11" t="s">
        <v>356</v>
      </c>
      <c r="C1" s="11" t="s">
        <v>357</v>
      </c>
      <c r="D1" s="11" t="s">
        <v>0</v>
      </c>
    </row>
    <row r="2" spans="1:5" ht="12.75">
      <c r="A2" s="18">
        <v>1</v>
      </c>
      <c r="B2" s="18" t="s">
        <v>358</v>
      </c>
      <c r="C2" s="18" t="s">
        <v>359</v>
      </c>
      <c r="D2" s="18">
        <v>3</v>
      </c>
      <c r="E2" s="18" t="s"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5.3984375" style="0" bestFit="1" customWidth="1"/>
    <col min="2" max="2" width="15" style="0" bestFit="1" customWidth="1"/>
    <col min="3" max="3" width="12.796875" style="0" bestFit="1" customWidth="1"/>
  </cols>
  <sheetData>
    <row r="1" spans="1:4" ht="12.75">
      <c r="A1" s="11" t="s">
        <v>355</v>
      </c>
      <c r="B1" s="11" t="s">
        <v>356</v>
      </c>
      <c r="C1" s="11" t="s">
        <v>357</v>
      </c>
      <c r="D1" s="11" t="s">
        <v>0</v>
      </c>
    </row>
    <row r="2" spans="1:5" ht="12.75">
      <c r="A2" s="20">
        <v>1</v>
      </c>
      <c r="B2" s="20" t="s">
        <v>358</v>
      </c>
      <c r="C2" s="20" t="s">
        <v>359</v>
      </c>
      <c r="D2" s="20">
        <v>3</v>
      </c>
      <c r="E2" s="20" t="s"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zoomScalePageLayoutView="0" workbookViewId="0" topLeftCell="A1">
      <selection activeCell="S18" sqref="S18"/>
    </sheetView>
  </sheetViews>
  <sheetFormatPr defaultColWidth="9" defaultRowHeight="14.25"/>
  <cols>
    <col min="1" max="1" width="4.19921875" style="3" customWidth="1"/>
    <col min="2" max="2" width="9" style="3" customWidth="1"/>
    <col min="3" max="3" width="10.09765625" style="3" customWidth="1"/>
    <col min="4" max="4" width="8.796875" style="3" customWidth="1"/>
    <col min="5" max="5" width="7.8984375" style="3" customWidth="1"/>
    <col min="6" max="6" width="10.796875" style="3" customWidth="1"/>
    <col min="7" max="7" width="4.296875" style="3" customWidth="1"/>
    <col min="8" max="9" width="6.3984375" style="3" customWidth="1"/>
    <col min="10" max="10" width="8.796875" style="3" customWidth="1"/>
    <col min="11" max="11" width="4.3984375" style="3" customWidth="1"/>
    <col min="12" max="12" width="3.3984375" style="3" bestFit="1" customWidth="1"/>
    <col min="13" max="16384" width="9" style="3" customWidth="1"/>
  </cols>
  <sheetData>
    <row r="1" spans="1:12" s="1" customFormat="1" ht="19.5" customHeight="1" thickTop="1">
      <c r="A1" s="104" t="s">
        <v>407</v>
      </c>
      <c r="B1" s="104"/>
      <c r="C1" s="104"/>
      <c r="D1" s="104"/>
      <c r="E1" s="104"/>
      <c r="F1" s="104"/>
      <c r="G1" s="104"/>
      <c r="H1" s="104"/>
      <c r="I1" s="105"/>
      <c r="J1" s="94" t="s">
        <v>391</v>
      </c>
      <c r="K1" s="95"/>
      <c r="L1" s="96"/>
    </row>
    <row r="2" spans="1:12" s="1" customFormat="1" ht="19.5" customHeight="1">
      <c r="A2" s="106" t="s">
        <v>408</v>
      </c>
      <c r="B2" s="107"/>
      <c r="C2" s="107"/>
      <c r="D2" s="107"/>
      <c r="E2" s="107"/>
      <c r="F2" s="107"/>
      <c r="G2" s="107"/>
      <c r="H2" s="107"/>
      <c r="I2" s="108"/>
      <c r="J2" s="97"/>
      <c r="K2" s="98"/>
      <c r="L2" s="99"/>
    </row>
    <row r="3" spans="1:14" s="1" customFormat="1" ht="19.5" customHeight="1" thickBot="1">
      <c r="A3" s="106" t="s">
        <v>409</v>
      </c>
      <c r="B3" s="107"/>
      <c r="C3" s="107"/>
      <c r="D3" s="107"/>
      <c r="E3" s="107"/>
      <c r="F3" s="107"/>
      <c r="G3" s="107"/>
      <c r="H3" s="107"/>
      <c r="I3" s="108"/>
      <c r="J3" s="100"/>
      <c r="K3" s="101"/>
      <c r="L3" s="102"/>
      <c r="N3" s="21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390</v>
      </c>
      <c r="K4" s="103"/>
      <c r="L4" s="103"/>
    </row>
    <row r="5" spans="1:12" ht="19.5" customHeight="1">
      <c r="A5" s="28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30"/>
      <c r="D7" s="31"/>
      <c r="F7" s="4" t="s">
        <v>7</v>
      </c>
      <c r="G7" s="32">
        <f>IF($C$7="","",VLOOKUP($C$7,'学校情報'!$A:$H,2,FALSE))</f>
      </c>
      <c r="H7" s="33"/>
      <c r="I7" s="33"/>
      <c r="J7" s="33">
        <f>IF($C$3="","",VLOOKUP($C$3,$J$3:$O$60,2,FALSE))</f>
      </c>
      <c r="K7" s="33"/>
      <c r="L7" s="34"/>
    </row>
    <row r="8" ht="19.5" customHeight="1">
      <c r="F8" s="5" t="s">
        <v>340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51"/>
      <c r="C11" s="53">
        <f>IF($B$11="","",VLOOKUP($B$11,'男子選手'!$A:$D,3,FALSE))</f>
      </c>
      <c r="D11" s="54" t="e">
        <v>#N/A</v>
      </c>
      <c r="E11" s="51">
        <f>IF($B$11="","",VLOOKUP($B$11,'男子選手'!$A:$D,4,FALSE))</f>
      </c>
      <c r="F11" s="55" t="s">
        <v>6</v>
      </c>
      <c r="H11" s="57" t="s">
        <v>1</v>
      </c>
      <c r="I11" s="57"/>
      <c r="J11" s="58"/>
      <c r="K11" s="44" t="s">
        <v>20</v>
      </c>
      <c r="L11" s="45"/>
    </row>
    <row r="12" spans="1:12" ht="16.5" customHeight="1">
      <c r="A12" s="36"/>
      <c r="B12" s="52"/>
      <c r="C12" s="60">
        <f>IF($B$11="","",VLOOKUP($B$11,'男子選手'!$A:$D,2,FALSE))</f>
      </c>
      <c r="D12" s="61" t="s">
        <v>384</v>
      </c>
      <c r="E12" s="52">
        <f>IF($B$11="","",VLOOKUP($B$11,'男子選手'!$A:$D,3,FALSE))</f>
      </c>
      <c r="F12" s="56"/>
      <c r="H12" s="57"/>
      <c r="I12" s="57"/>
      <c r="J12" s="59"/>
      <c r="K12" s="47"/>
      <c r="L12" s="48"/>
    </row>
    <row r="13" spans="1:12" ht="16.5" customHeight="1">
      <c r="A13" s="35">
        <v>2</v>
      </c>
      <c r="B13" s="51"/>
      <c r="C13" s="53">
        <f>IF($B$13="","",VLOOKUP($B$13,'男子選手'!$A:$D,3,FALSE))</f>
      </c>
      <c r="D13" s="54" t="e">
        <v>#N/A</v>
      </c>
      <c r="E13" s="51">
        <f>IF($B$13="","",VLOOKUP($B$13,'男子選手'!$A:$D,4,FALSE))</f>
      </c>
      <c r="F13" s="55" t="s">
        <v>6</v>
      </c>
      <c r="H13" s="57" t="s">
        <v>2</v>
      </c>
      <c r="I13" s="57"/>
      <c r="J13" s="58"/>
      <c r="K13" s="44" t="s">
        <v>20</v>
      </c>
      <c r="L13" s="45"/>
    </row>
    <row r="14" spans="1:12" ht="16.5" customHeight="1">
      <c r="A14" s="36"/>
      <c r="B14" s="52"/>
      <c r="C14" s="60">
        <f>IF($B$13="","",VLOOKUP($B$13,'男子選手'!$A:$D,2,FALSE))</f>
      </c>
      <c r="D14" s="61" t="s">
        <v>384</v>
      </c>
      <c r="E14" s="52">
        <f>IF($B$11="","",VLOOKUP($B$11,'男子選手'!$A:$D,3,FALSE))</f>
      </c>
      <c r="F14" s="56"/>
      <c r="H14" s="57"/>
      <c r="I14" s="57"/>
      <c r="J14" s="59"/>
      <c r="K14" s="47"/>
      <c r="L14" s="48"/>
    </row>
    <row r="15" spans="1:12" ht="16.5" customHeight="1">
      <c r="A15" s="35">
        <v>3</v>
      </c>
      <c r="B15" s="51"/>
      <c r="C15" s="53">
        <f>IF($B$15="","",VLOOKUP($B$15,'男子選手'!$A:$D,3,FALSE))</f>
      </c>
      <c r="D15" s="54" t="e">
        <v>#N/A</v>
      </c>
      <c r="E15" s="51">
        <f>IF($B$15="","",VLOOKUP($B$15,'男子選手'!$A:$D,4,FALSE))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52"/>
      <c r="C16" s="60">
        <f>IF($B$15="","",VLOOKUP($B$15,'男子選手'!$A:$D,2,FALSE))</f>
      </c>
      <c r="D16" s="61" t="s">
        <v>384</v>
      </c>
      <c r="E16" s="52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51"/>
      <c r="C17" s="53">
        <f>IF($B$17="","",VLOOKUP($B$17,'男子選手'!$A:$D,3,FALSE))</f>
      </c>
      <c r="D17" s="54" t="e">
        <v>#N/A</v>
      </c>
      <c r="E17" s="51">
        <f>IF($B$17="","",VLOOKUP($B$17,'男子選手'!$A:$D,4,FALSE))</f>
      </c>
      <c r="F17" s="55" t="s">
        <v>6</v>
      </c>
      <c r="H17" s="43" t="s">
        <v>405</v>
      </c>
      <c r="I17" s="45"/>
      <c r="J17" s="66" t="s">
        <v>331</v>
      </c>
      <c r="K17" s="68">
        <f>COUNT(B11:B30)</f>
        <v>0</v>
      </c>
      <c r="L17" s="70" t="s">
        <v>20</v>
      </c>
    </row>
    <row r="18" spans="1:12" ht="16.5" customHeight="1">
      <c r="A18" s="36"/>
      <c r="B18" s="52"/>
      <c r="C18" s="60">
        <f>IF($B$17="","",VLOOKUP($B$17,'男子選手'!$A:$D,2,FALSE))</f>
      </c>
      <c r="D18" s="61" t="s">
        <v>384</v>
      </c>
      <c r="E18" s="52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51"/>
      <c r="C19" s="53">
        <f>IF($B$19="","",VLOOKUP($B$19,'男子選手'!$A:$D,3,FALSE))</f>
      </c>
      <c r="D19" s="54" t="s">
        <v>384</v>
      </c>
      <c r="E19" s="51">
        <f>IF($B$19="","",VLOOKUP($B$19,'男子選手'!$A:$D,4,FALSE))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52"/>
      <c r="C20" s="60">
        <f>IF($B$19="","",VLOOKUP($B$19,'男子選手'!$A:$D,2,FALSE))</f>
      </c>
      <c r="D20" s="61" t="s">
        <v>384</v>
      </c>
      <c r="E20" s="52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51"/>
      <c r="C21" s="53">
        <f>IF($B$21="","",VLOOKUP($B$21,'男子選手'!$A:$D,3,FALSE))</f>
      </c>
      <c r="D21" s="54" t="e">
        <v>#N/A</v>
      </c>
      <c r="E21" s="51">
        <f>IF($B$21="","",VLOOKUP($B$21,'男子選手'!$A:$D,4,FALSE))</f>
      </c>
      <c r="F21" s="55" t="s">
        <v>6</v>
      </c>
      <c r="H21" s="43" t="s">
        <v>406</v>
      </c>
      <c r="I21" s="45"/>
      <c r="J21" s="72">
        <v>3000</v>
      </c>
      <c r="K21" s="73"/>
      <c r="L21" s="70" t="s">
        <v>5</v>
      </c>
    </row>
    <row r="22" spans="1:12" ht="16.5" customHeight="1">
      <c r="A22" s="36"/>
      <c r="B22" s="52"/>
      <c r="C22" s="60">
        <f>IF($B$21="","",VLOOKUP($B$21,'男子選手'!$A:$D,2,FALSE))</f>
      </c>
      <c r="D22" s="61" t="s">
        <v>384</v>
      </c>
      <c r="E22" s="52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51"/>
      <c r="C23" s="53">
        <f>IF($B$23="","",VLOOKUP($B$23,'男子選手'!$A:$D,3,FALSE))</f>
      </c>
      <c r="D23" s="54" t="e">
        <v>#N/A</v>
      </c>
      <c r="E23" s="51">
        <f>IF($B$23="","",VLOOKUP($B$23,'男子選手'!$A:$D,4,FALSE))</f>
      </c>
      <c r="F23" s="55" t="s">
        <v>6</v>
      </c>
      <c r="H23" s="43" t="s">
        <v>12</v>
      </c>
      <c r="I23" s="45"/>
      <c r="J23" s="72">
        <f>J19+3000</f>
        <v>3000</v>
      </c>
      <c r="K23" s="73"/>
      <c r="L23" s="70" t="s">
        <v>5</v>
      </c>
    </row>
    <row r="24" spans="1:12" ht="16.5" customHeight="1">
      <c r="A24" s="36"/>
      <c r="B24" s="52"/>
      <c r="C24" s="60">
        <f>IF($B$23="","",VLOOKUP($B$23,'男子選手'!$A:$D,2,FALSE))</f>
      </c>
      <c r="D24" s="61" t="s">
        <v>384</v>
      </c>
      <c r="E24" s="52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51"/>
      <c r="C25" s="53">
        <f>IF($B$25="","",VLOOKUP($B$25,'男子選手'!$A:$D,3,FALSE))</f>
      </c>
      <c r="D25" s="54" t="s">
        <v>384</v>
      </c>
      <c r="E25" s="51">
        <f>IF($B$25="","",VLOOKUP($B$25,'男子選手'!$A:$D,4,FALSE))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52"/>
      <c r="C26" s="60">
        <f>IF($B$25="","",VLOOKUP($B$25,'男子選手'!$A:$D,2,FALSE))</f>
      </c>
      <c r="D26" s="61" t="e">
        <v>#N/A</v>
      </c>
      <c r="E26" s="52">
        <f>IF($B$11="","",VLOOKUP($B$11,'男子選手'!$A:$D,3,FALSE))</f>
      </c>
      <c r="F26" s="56"/>
      <c r="H26" s="76" t="s">
        <v>402</v>
      </c>
      <c r="I26" s="76"/>
      <c r="J26" s="76"/>
      <c r="K26" s="76"/>
      <c r="L26" s="76"/>
    </row>
    <row r="27" spans="1:12" ht="16.5" customHeight="1">
      <c r="A27" s="35">
        <v>9</v>
      </c>
      <c r="B27" s="51"/>
      <c r="C27" s="53">
        <f>IF($B$27="","",VLOOKUP($B$27,'男子選手'!$A:$D,3,FALSE))</f>
      </c>
      <c r="D27" s="54" t="s">
        <v>384</v>
      </c>
      <c r="E27" s="51">
        <f>IF($B$27="","",VLOOKUP($B$27,'男子選手'!$A:$D,4,FALSE))</f>
      </c>
      <c r="F27" s="55" t="s">
        <v>6</v>
      </c>
      <c r="H27" s="14"/>
      <c r="I27" s="14"/>
      <c r="J27" s="14"/>
      <c r="K27" s="14"/>
      <c r="L27" s="14"/>
    </row>
    <row r="28" spans="1:6" ht="16.5" customHeight="1">
      <c r="A28" s="36"/>
      <c r="B28" s="52"/>
      <c r="C28" s="60">
        <f>IF($B$27="","",VLOOKUP($B$27,'男子選手'!$A:$D,2,FALSE))</f>
      </c>
      <c r="D28" s="61" t="s">
        <v>384</v>
      </c>
      <c r="E28" s="52">
        <f>IF($B$11="","",VLOOKUP($B$11,'男子選手'!$A:$D,3,FALSE))</f>
      </c>
      <c r="F28" s="56"/>
    </row>
    <row r="29" spans="1:6" ht="16.5" customHeight="1">
      <c r="A29" s="35">
        <v>10</v>
      </c>
      <c r="B29" s="51"/>
      <c r="C29" s="53">
        <f>IF($B$29="","",VLOOKUP($B$29,'男子選手'!$A:$D,3,FALSE))</f>
      </c>
      <c r="D29" s="54" t="s">
        <v>384</v>
      </c>
      <c r="E29" s="51">
        <f>IF($B$29="","",VLOOKUP($B$29,'男子選手'!$A:$D,4,FALSE))</f>
      </c>
      <c r="F29" s="55" t="s">
        <v>6</v>
      </c>
    </row>
    <row r="30" spans="1:6" ht="16.5" customHeight="1">
      <c r="A30" s="36"/>
      <c r="B30" s="52"/>
      <c r="C30" s="60">
        <f>IF($B$29="","",VLOOKUP($B$29,'男子選手'!$A:$D,2,FALSE))</f>
      </c>
      <c r="D30" s="61" t="s">
        <v>384</v>
      </c>
      <c r="E30" s="52">
        <f>IF($B$11="","",VLOOKUP($B$11,'男子選手'!$A:$D,3,FALSE))</f>
      </c>
      <c r="F30" s="56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7" t="s">
        <v>373</v>
      </c>
      <c r="B32" s="57"/>
      <c r="C32" s="78"/>
      <c r="D32" s="78"/>
      <c r="E32" s="78"/>
      <c r="F32" s="57" t="s">
        <v>374</v>
      </c>
      <c r="G32" s="57"/>
      <c r="H32" s="78"/>
      <c r="I32" s="78"/>
      <c r="J32" s="78"/>
      <c r="K32" s="78"/>
      <c r="L32" s="78"/>
    </row>
    <row r="33" spans="1:12" ht="14.25" customHeight="1">
      <c r="A33" s="57"/>
      <c r="B33" s="57"/>
      <c r="C33" s="78"/>
      <c r="D33" s="78"/>
      <c r="E33" s="78"/>
      <c r="F33" s="57"/>
      <c r="G33" s="57"/>
      <c r="H33" s="78"/>
      <c r="I33" s="78"/>
      <c r="J33" s="78"/>
      <c r="K33" s="78"/>
      <c r="L33" s="78"/>
    </row>
    <row r="34" spans="1:12" ht="14.25" customHeight="1">
      <c r="A34" s="79" t="s">
        <v>19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4.25" customHeight="1">
      <c r="A35" s="79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5:11" ht="14.25" customHeight="1">
      <c r="E36" s="44" t="s">
        <v>9</v>
      </c>
      <c r="F36" s="44"/>
      <c r="G36" s="44"/>
      <c r="H36" s="44"/>
      <c r="I36" s="44"/>
      <c r="J36" s="44"/>
      <c r="K36" s="44"/>
    </row>
    <row r="37" spans="5:11" ht="14.25" customHeight="1">
      <c r="E37" s="90"/>
      <c r="F37" s="90"/>
      <c r="G37" s="90"/>
      <c r="H37" s="90"/>
      <c r="I37" s="90"/>
      <c r="J37" s="90"/>
      <c r="K37" s="90"/>
    </row>
    <row r="38" spans="1:12" ht="14.25" customHeight="1">
      <c r="A38" s="77" t="s">
        <v>10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6:10" ht="14.25" customHeight="1">
      <c r="F40" s="91">
        <f ca="1">TODAY()</f>
        <v>43353</v>
      </c>
      <c r="G40" s="91"/>
      <c r="H40" s="91"/>
      <c r="I40" s="91"/>
      <c r="J40" s="12"/>
    </row>
    <row r="41" spans="6:10" ht="14.25" customHeight="1">
      <c r="F41" s="91"/>
      <c r="G41" s="91"/>
      <c r="H41" s="91"/>
      <c r="I41" s="91"/>
      <c r="J41" s="12"/>
    </row>
    <row r="42" spans="3:10" ht="14.25" customHeight="1">
      <c r="C42" s="81" t="s">
        <v>372</v>
      </c>
      <c r="D42" s="81"/>
      <c r="E42" s="109"/>
      <c r="F42" s="109"/>
      <c r="G42" s="109"/>
      <c r="H42" s="109"/>
      <c r="I42" s="109"/>
      <c r="J42" s="77" t="s">
        <v>11</v>
      </c>
    </row>
    <row r="43" spans="3:10" ht="14.25" customHeight="1">
      <c r="C43" s="81"/>
      <c r="D43" s="81"/>
      <c r="E43" s="110"/>
      <c r="F43" s="110"/>
      <c r="G43" s="110"/>
      <c r="H43" s="110"/>
      <c r="I43" s="110"/>
      <c r="J43" s="77"/>
    </row>
    <row r="44" spans="3:10" ht="14.25" customHeight="1">
      <c r="C44" s="81" t="s">
        <v>21</v>
      </c>
      <c r="D44" s="81"/>
      <c r="E44" s="109"/>
      <c r="F44" s="109"/>
      <c r="G44" s="109"/>
      <c r="H44" s="109"/>
      <c r="I44" s="109"/>
      <c r="J44" s="77" t="s">
        <v>11</v>
      </c>
    </row>
    <row r="45" spans="3:10" ht="14.25" customHeight="1">
      <c r="C45" s="81"/>
      <c r="D45" s="81"/>
      <c r="E45" s="110"/>
      <c r="F45" s="110"/>
      <c r="G45" s="110"/>
      <c r="H45" s="110"/>
      <c r="I45" s="110"/>
      <c r="J45" s="77"/>
    </row>
    <row r="46" ht="14.25" customHeight="1"/>
    <row r="47" spans="1:12" ht="18" customHeight="1">
      <c r="A47" s="84" t="s">
        <v>412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8" customHeight="1">
      <c r="A48" s="87" t="s">
        <v>413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</row>
  </sheetData>
  <sheetProtection/>
  <mergeCells count="116">
    <mergeCell ref="C16:D16"/>
    <mergeCell ref="C18:D18"/>
    <mergeCell ref="F23:F24"/>
    <mergeCell ref="A17:A18"/>
    <mergeCell ref="F9:F10"/>
    <mergeCell ref="A9:A10"/>
    <mergeCell ref="B9:B10"/>
    <mergeCell ref="C10:D10"/>
    <mergeCell ref="B13:B14"/>
    <mergeCell ref="E13:E14"/>
    <mergeCell ref="H9:L10"/>
    <mergeCell ref="H26:L26"/>
    <mergeCell ref="F13:F14"/>
    <mergeCell ref="A15:A16"/>
    <mergeCell ref="B15:B16"/>
    <mergeCell ref="E15:E16"/>
    <mergeCell ref="F15:F16"/>
    <mergeCell ref="A11:A12"/>
    <mergeCell ref="B11:B12"/>
    <mergeCell ref="E11:E12"/>
    <mergeCell ref="A47:L47"/>
    <mergeCell ref="A48:L48"/>
    <mergeCell ref="C11:D11"/>
    <mergeCell ref="C12:D12"/>
    <mergeCell ref="C13:D13"/>
    <mergeCell ref="C14:D14"/>
    <mergeCell ref="C15:D15"/>
    <mergeCell ref="J23:K24"/>
    <mergeCell ref="F11:F12"/>
    <mergeCell ref="A13:A14"/>
    <mergeCell ref="E9:E10"/>
    <mergeCell ref="F17:F18"/>
    <mergeCell ref="A19:A20"/>
    <mergeCell ref="B19:B20"/>
    <mergeCell ref="E19:E20"/>
    <mergeCell ref="F19:F20"/>
    <mergeCell ref="C17:D17"/>
    <mergeCell ref="C19:D19"/>
    <mergeCell ref="C9:D9"/>
    <mergeCell ref="B17:B18"/>
    <mergeCell ref="C27:D27"/>
    <mergeCell ref="A21:A22"/>
    <mergeCell ref="B21:B22"/>
    <mergeCell ref="E21:E22"/>
    <mergeCell ref="F21:F22"/>
    <mergeCell ref="A23:A24"/>
    <mergeCell ref="C23:D23"/>
    <mergeCell ref="C24:D24"/>
    <mergeCell ref="A25:A26"/>
    <mergeCell ref="B25:B26"/>
    <mergeCell ref="E25:E26"/>
    <mergeCell ref="F25:F26"/>
    <mergeCell ref="B23:B24"/>
    <mergeCell ref="E23:E24"/>
    <mergeCell ref="C25:D25"/>
    <mergeCell ref="C26:D26"/>
    <mergeCell ref="E17:E18"/>
    <mergeCell ref="A29:A30"/>
    <mergeCell ref="B29:B30"/>
    <mergeCell ref="E29:E30"/>
    <mergeCell ref="F29:F30"/>
    <mergeCell ref="A27:A28"/>
    <mergeCell ref="C20:D20"/>
    <mergeCell ref="B27:B28"/>
    <mergeCell ref="C22:D22"/>
    <mergeCell ref="E27:E28"/>
    <mergeCell ref="K11:L12"/>
    <mergeCell ref="K13:L14"/>
    <mergeCell ref="J11:J12"/>
    <mergeCell ref="J13:J14"/>
    <mergeCell ref="J17:J18"/>
    <mergeCell ref="H23:I24"/>
    <mergeCell ref="L19:L20"/>
    <mergeCell ref="J19:K20"/>
    <mergeCell ref="H11:I12"/>
    <mergeCell ref="H21:I22"/>
    <mergeCell ref="A38:L39"/>
    <mergeCell ref="C42:D43"/>
    <mergeCell ref="K17:K18"/>
    <mergeCell ref="L17:L18"/>
    <mergeCell ref="H15:L16"/>
    <mergeCell ref="H17:I20"/>
    <mergeCell ref="L23:L24"/>
    <mergeCell ref="E42:I43"/>
    <mergeCell ref="J42:J43"/>
    <mergeCell ref="F27:F28"/>
    <mergeCell ref="G34:I35"/>
    <mergeCell ref="J34:L35"/>
    <mergeCell ref="E44:I45"/>
    <mergeCell ref="C7:D7"/>
    <mergeCell ref="J21:K22"/>
    <mergeCell ref="L21:L22"/>
    <mergeCell ref="C28:D28"/>
    <mergeCell ref="C29:D29"/>
    <mergeCell ref="C30:D30"/>
    <mergeCell ref="H13:I14"/>
    <mergeCell ref="E36:K37"/>
    <mergeCell ref="C44:D45"/>
    <mergeCell ref="J44:J45"/>
    <mergeCell ref="F40:I41"/>
    <mergeCell ref="A32:B33"/>
    <mergeCell ref="F32:G33"/>
    <mergeCell ref="C32:E33"/>
    <mergeCell ref="H32:L33"/>
    <mergeCell ref="A34:B35"/>
    <mergeCell ref="C34:D35"/>
    <mergeCell ref="E34:F35"/>
    <mergeCell ref="A7:B7"/>
    <mergeCell ref="J1:L3"/>
    <mergeCell ref="J4:L4"/>
    <mergeCell ref="A1:I1"/>
    <mergeCell ref="A2:I2"/>
    <mergeCell ref="A3:I3"/>
    <mergeCell ref="A5:L5"/>
    <mergeCell ref="G7:L7"/>
    <mergeCell ref="C21:D21"/>
  </mergeCells>
  <conditionalFormatting sqref="C7:D7 J11:J14 C32:E33 H32:L33 C34:L35 E42:I45 B11:E30">
    <cfRule type="notContainsBlanks" priority="2" dxfId="0" stopIfTrue="1">
      <formula>LEN(TRIM(B7))&gt;0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Alpha" sqref="C7:D7 E11:E30 K17:K18 J11:J14 B11:B30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iragana" sqref="C12:D12 C14:D14 C16:D16 C18:D18 C20:D20 C22:D22 C24:D24 C26:D26 C28:D28 C30:D30 C32:E33 H32:L33 E42:I45 C34:L35"/>
  </dataValidations>
  <printOptions horizontalCentered="1"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C7" sqref="C7:D7"/>
    </sheetView>
  </sheetViews>
  <sheetFormatPr defaultColWidth="9" defaultRowHeight="14.25"/>
  <cols>
    <col min="1" max="1" width="4.19921875" style="3" customWidth="1"/>
    <col min="2" max="2" width="9" style="3" customWidth="1"/>
    <col min="3" max="3" width="10.09765625" style="3" customWidth="1"/>
    <col min="4" max="4" width="8.796875" style="3" customWidth="1"/>
    <col min="5" max="5" width="7.8984375" style="3" customWidth="1"/>
    <col min="6" max="6" width="10.796875" style="3" customWidth="1"/>
    <col min="7" max="7" width="4.296875" style="3" customWidth="1"/>
    <col min="8" max="9" width="6.3984375" style="3" customWidth="1"/>
    <col min="10" max="10" width="8.796875" style="3" customWidth="1"/>
    <col min="11" max="11" width="4.3984375" style="3" customWidth="1"/>
    <col min="12" max="12" width="3.3984375" style="3" bestFit="1" customWidth="1"/>
    <col min="13" max="16384" width="9" style="3" customWidth="1"/>
  </cols>
  <sheetData>
    <row r="1" spans="1:12" s="1" customFormat="1" ht="19.5" customHeight="1" thickTop="1">
      <c r="A1" s="104" t="str">
        <f>'男子申込書'!A1</f>
        <v>第62回兵庫県高等学校総合体育大会</v>
      </c>
      <c r="B1" s="104"/>
      <c r="C1" s="104"/>
      <c r="D1" s="104"/>
      <c r="E1" s="104"/>
      <c r="F1" s="104"/>
      <c r="G1" s="104"/>
      <c r="H1" s="104"/>
      <c r="I1" s="105"/>
      <c r="J1" s="94" t="s">
        <v>391</v>
      </c>
      <c r="K1" s="95"/>
      <c r="L1" s="96"/>
    </row>
    <row r="2" spans="1:12" s="1" customFormat="1" ht="19.5" customHeight="1">
      <c r="A2" s="104" t="str">
        <f>'男子申込書'!A2</f>
        <v>男子第73回兵庫県高等学校駅伝競走大会神戸地区予選会</v>
      </c>
      <c r="B2" s="104"/>
      <c r="C2" s="104"/>
      <c r="D2" s="104"/>
      <c r="E2" s="104"/>
      <c r="F2" s="104"/>
      <c r="G2" s="104"/>
      <c r="H2" s="104"/>
      <c r="I2" s="105"/>
      <c r="J2" s="97"/>
      <c r="K2" s="98"/>
      <c r="L2" s="99"/>
    </row>
    <row r="3" spans="1:14" s="1" customFormat="1" ht="19.5" customHeight="1" thickBot="1">
      <c r="A3" s="104" t="str">
        <f>'男子申込書'!A3</f>
        <v>兼第56回神戸地区高等学校男子駅伝競走大会</v>
      </c>
      <c r="B3" s="104"/>
      <c r="C3" s="104"/>
      <c r="D3" s="104"/>
      <c r="E3" s="104"/>
      <c r="F3" s="104"/>
      <c r="G3" s="104"/>
      <c r="H3" s="104"/>
      <c r="I3" s="105"/>
      <c r="J3" s="100"/>
      <c r="K3" s="101"/>
      <c r="L3" s="102"/>
      <c r="N3" s="21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390</v>
      </c>
      <c r="K4" s="103"/>
      <c r="L4" s="103"/>
    </row>
    <row r="5" spans="1:12" ht="19.5" customHeight="1">
      <c r="A5" s="28" t="s">
        <v>386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30"/>
      <c r="D7" s="31"/>
      <c r="F7" s="4" t="s">
        <v>7</v>
      </c>
      <c r="G7" s="32">
        <f>IF($C$7="","",VLOOKUP($C$7,'学校情報'!$A:$H,2,FALSE))</f>
      </c>
      <c r="H7" s="33"/>
      <c r="I7" s="33"/>
      <c r="J7" s="33">
        <f>IF($C$3="","",VLOOKUP($C$3,$J$3:$O$60,2,FALSE))</f>
      </c>
      <c r="K7" s="33"/>
      <c r="L7" s="34"/>
    </row>
    <row r="8" ht="19.5" customHeight="1">
      <c r="F8" s="5" t="s">
        <v>340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51"/>
      <c r="C11" s="53">
        <f>IF($B$11="","",VLOOKUP($B$11,'男子選手'!$A:$D,3,FALSE))</f>
      </c>
      <c r="D11" s="54" t="e">
        <v>#N/A</v>
      </c>
      <c r="E11" s="51">
        <f>IF($B$11="","",VLOOKUP($B$11,'男子選手'!$A:$D,4,FALSE))</f>
      </c>
      <c r="F11" s="55" t="s">
        <v>6</v>
      </c>
      <c r="H11" s="57" t="s">
        <v>1</v>
      </c>
      <c r="I11" s="57"/>
      <c r="J11" s="58"/>
      <c r="K11" s="44" t="s">
        <v>20</v>
      </c>
      <c r="L11" s="45"/>
    </row>
    <row r="12" spans="1:12" ht="16.5" customHeight="1">
      <c r="A12" s="36"/>
      <c r="B12" s="52"/>
      <c r="C12" s="60">
        <f>IF($B$11="","",VLOOKUP($B$11,'男子選手'!$A:$D,2,FALSE))</f>
      </c>
      <c r="D12" s="61" t="s">
        <v>384</v>
      </c>
      <c r="E12" s="52">
        <f>IF($B$11="","",VLOOKUP($B$11,'男子選手'!$A:$D,3,FALSE))</f>
      </c>
      <c r="F12" s="56"/>
      <c r="H12" s="57"/>
      <c r="I12" s="57"/>
      <c r="J12" s="59"/>
      <c r="K12" s="47"/>
      <c r="L12" s="48"/>
    </row>
    <row r="13" spans="1:12" ht="16.5" customHeight="1">
      <c r="A13" s="35">
        <v>2</v>
      </c>
      <c r="B13" s="51"/>
      <c r="C13" s="53">
        <f>IF($B$13="","",VLOOKUP($B$13,'男子選手'!$A:$D,3,FALSE))</f>
      </c>
      <c r="D13" s="54" t="e">
        <v>#N/A</v>
      </c>
      <c r="E13" s="51">
        <f>IF($B$13="","",VLOOKUP($B$13,'男子選手'!$A:$D,4,FALSE))</f>
      </c>
      <c r="F13" s="55" t="s">
        <v>6</v>
      </c>
      <c r="H13" s="57" t="s">
        <v>2</v>
      </c>
      <c r="I13" s="57"/>
      <c r="J13" s="58"/>
      <c r="K13" s="44" t="s">
        <v>20</v>
      </c>
      <c r="L13" s="45"/>
    </row>
    <row r="14" spans="1:12" ht="16.5" customHeight="1">
      <c r="A14" s="36"/>
      <c r="B14" s="52"/>
      <c r="C14" s="60">
        <f>IF($B$13="","",VLOOKUP($B$13,'男子選手'!$A:$D,2,FALSE))</f>
      </c>
      <c r="D14" s="61" t="s">
        <v>384</v>
      </c>
      <c r="E14" s="52">
        <f>IF($B$11="","",VLOOKUP($B$11,'男子選手'!$A:$D,3,FALSE))</f>
      </c>
      <c r="F14" s="56"/>
      <c r="H14" s="57"/>
      <c r="I14" s="57"/>
      <c r="J14" s="59"/>
      <c r="K14" s="47"/>
      <c r="L14" s="48"/>
    </row>
    <row r="15" spans="1:12" ht="16.5" customHeight="1">
      <c r="A15" s="35">
        <v>3</v>
      </c>
      <c r="B15" s="51"/>
      <c r="C15" s="53">
        <f>IF($B$15="","",VLOOKUP($B$15,'男子選手'!$A:$D,3,FALSE))</f>
      </c>
      <c r="D15" s="54" t="e">
        <v>#N/A</v>
      </c>
      <c r="E15" s="51">
        <f>IF($B$15="","",VLOOKUP($B$15,'男子選手'!$A:$D,4,FALSE))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52"/>
      <c r="C16" s="60">
        <f>IF($B$15="","",VLOOKUP($B$15,'男子選手'!$A:$D,2,FALSE))</f>
      </c>
      <c r="D16" s="61" t="s">
        <v>384</v>
      </c>
      <c r="E16" s="52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51"/>
      <c r="C17" s="53">
        <f>IF($B$17="","",VLOOKUP($B$17,'男子選手'!$A:$D,3,FALSE))</f>
      </c>
      <c r="D17" s="54" t="e">
        <v>#N/A</v>
      </c>
      <c r="E17" s="51">
        <f>IF($B$17="","",VLOOKUP($B$17,'男子選手'!$A:$D,4,FALSE))</f>
      </c>
      <c r="F17" s="55" t="s">
        <v>6</v>
      </c>
      <c r="H17" s="43" t="s">
        <v>405</v>
      </c>
      <c r="I17" s="45"/>
      <c r="J17" s="66" t="s">
        <v>331</v>
      </c>
      <c r="K17" s="68">
        <f>COUNT(B11:B30)</f>
        <v>0</v>
      </c>
      <c r="L17" s="70" t="s">
        <v>20</v>
      </c>
    </row>
    <row r="18" spans="1:12" ht="16.5" customHeight="1">
      <c r="A18" s="36"/>
      <c r="B18" s="52"/>
      <c r="C18" s="60">
        <f>IF($B$17="","",VLOOKUP($B$17,'男子選手'!$A:$D,2,FALSE))</f>
      </c>
      <c r="D18" s="61" t="s">
        <v>384</v>
      </c>
      <c r="E18" s="52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51"/>
      <c r="C19" s="53">
        <f>IF($B$19="","",VLOOKUP($B$19,'男子選手'!$A:$D,3,FALSE))</f>
      </c>
      <c r="D19" s="54" t="s">
        <v>384</v>
      </c>
      <c r="E19" s="51">
        <f>IF($B$19="","",VLOOKUP($B$19,'男子選手'!$A:$D,4,FALSE))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52"/>
      <c r="C20" s="60">
        <f>IF($B$19="","",VLOOKUP($B$19,'男子選手'!$A:$D,2,FALSE))</f>
      </c>
      <c r="D20" s="61" t="s">
        <v>384</v>
      </c>
      <c r="E20" s="52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51"/>
      <c r="C21" s="53">
        <f>IF($B$21="","",VLOOKUP($B$21,'男子選手'!$A:$D,3,FALSE))</f>
      </c>
      <c r="D21" s="54" t="e">
        <v>#N/A</v>
      </c>
      <c r="E21" s="51">
        <f>IF($B$21="","",VLOOKUP($B$21,'男子選手'!$A:$D,4,FALSE))</f>
      </c>
      <c r="F21" s="55" t="s">
        <v>6</v>
      </c>
      <c r="H21" s="43" t="s">
        <v>406</v>
      </c>
      <c r="I21" s="45"/>
      <c r="J21" s="72">
        <v>3000</v>
      </c>
      <c r="K21" s="73"/>
      <c r="L21" s="70" t="s">
        <v>5</v>
      </c>
    </row>
    <row r="22" spans="1:12" ht="16.5" customHeight="1">
      <c r="A22" s="36"/>
      <c r="B22" s="52"/>
      <c r="C22" s="60">
        <f>IF($B$21="","",VLOOKUP($B$21,'男子選手'!$A:$D,2,FALSE))</f>
      </c>
      <c r="D22" s="61" t="s">
        <v>384</v>
      </c>
      <c r="E22" s="52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51"/>
      <c r="C23" s="53">
        <f>IF($B$23="","",VLOOKUP($B$23,'男子選手'!$A:$D,3,FALSE))</f>
      </c>
      <c r="D23" s="54" t="e">
        <v>#N/A</v>
      </c>
      <c r="E23" s="51">
        <f>IF($B$23="","",VLOOKUP($B$23,'男子選手'!$A:$D,4,FALSE))</f>
      </c>
      <c r="F23" s="55" t="s">
        <v>6</v>
      </c>
      <c r="H23" s="43" t="s">
        <v>12</v>
      </c>
      <c r="I23" s="45"/>
      <c r="J23" s="72">
        <f>J19+3000</f>
        <v>3000</v>
      </c>
      <c r="K23" s="73"/>
      <c r="L23" s="70" t="s">
        <v>5</v>
      </c>
    </row>
    <row r="24" spans="1:12" ht="16.5" customHeight="1">
      <c r="A24" s="36"/>
      <c r="B24" s="52"/>
      <c r="C24" s="60">
        <f>IF($B$23="","",VLOOKUP($B$23,'男子選手'!$A:$D,2,FALSE))</f>
      </c>
      <c r="D24" s="61" t="s">
        <v>384</v>
      </c>
      <c r="E24" s="52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51"/>
      <c r="C25" s="53">
        <f>IF($B$25="","",VLOOKUP($B$25,'男子選手'!$A:$D,3,FALSE))</f>
      </c>
      <c r="D25" s="54" t="s">
        <v>384</v>
      </c>
      <c r="E25" s="51">
        <f>IF($B$25="","",VLOOKUP($B$25,'男子選手'!$A:$D,4,FALSE))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52"/>
      <c r="C26" s="60">
        <f>IF($B$25="","",VLOOKUP($B$25,'男子選手'!$A:$D,2,FALSE))</f>
      </c>
      <c r="D26" s="61" t="e">
        <v>#N/A</v>
      </c>
      <c r="E26" s="52">
        <f>IF($B$11="","",VLOOKUP($B$11,'男子選手'!$A:$D,3,FALSE))</f>
      </c>
      <c r="F26" s="56"/>
      <c r="H26" s="76" t="s">
        <v>402</v>
      </c>
      <c r="I26" s="76"/>
      <c r="J26" s="76"/>
      <c r="K26" s="76"/>
      <c r="L26" s="76"/>
    </row>
    <row r="27" spans="1:12" ht="16.5" customHeight="1">
      <c r="A27" s="35">
        <v>9</v>
      </c>
      <c r="B27" s="51"/>
      <c r="C27" s="53">
        <f>IF($B$27="","",VLOOKUP($B$27,'男子選手'!$A:$D,3,FALSE))</f>
      </c>
      <c r="D27" s="54" t="s">
        <v>384</v>
      </c>
      <c r="E27" s="51">
        <f>IF($B$27="","",VLOOKUP($B$27,'男子選手'!$A:$D,4,FALSE))</f>
      </c>
      <c r="F27" s="55" t="s">
        <v>6</v>
      </c>
      <c r="H27" s="14"/>
      <c r="I27" s="14"/>
      <c r="J27" s="14"/>
      <c r="K27" s="14"/>
      <c r="L27" s="14"/>
    </row>
    <row r="28" spans="1:6" ht="16.5" customHeight="1">
      <c r="A28" s="36"/>
      <c r="B28" s="52"/>
      <c r="C28" s="60">
        <f>IF($B$27="","",VLOOKUP($B$27,'男子選手'!$A:$D,2,FALSE))</f>
      </c>
      <c r="D28" s="61" t="s">
        <v>384</v>
      </c>
      <c r="E28" s="52">
        <f>IF($B$11="","",VLOOKUP($B$11,'男子選手'!$A:$D,3,FALSE))</f>
      </c>
      <c r="F28" s="56"/>
    </row>
    <row r="29" spans="1:6" ht="16.5" customHeight="1">
      <c r="A29" s="35">
        <v>10</v>
      </c>
      <c r="B29" s="51"/>
      <c r="C29" s="53">
        <f>IF($B$29="","",VLOOKUP($B$29,'男子選手'!$A:$D,3,FALSE))</f>
      </c>
      <c r="D29" s="54" t="s">
        <v>384</v>
      </c>
      <c r="E29" s="51">
        <f>IF($B$29="","",VLOOKUP($B$29,'男子選手'!$A:$D,4,FALSE))</f>
      </c>
      <c r="F29" s="55" t="s">
        <v>6</v>
      </c>
    </row>
    <row r="30" spans="1:6" ht="16.5" customHeight="1">
      <c r="A30" s="36"/>
      <c r="B30" s="52"/>
      <c r="C30" s="60">
        <f>IF($B$29="","",VLOOKUP($B$29,'男子選手'!$A:$D,2,FALSE))</f>
      </c>
      <c r="D30" s="61" t="s">
        <v>384</v>
      </c>
      <c r="E30" s="52">
        <f>IF($B$11="","",VLOOKUP($B$11,'男子選手'!$A:$D,3,FALSE))</f>
      </c>
      <c r="F30" s="56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7" t="s">
        <v>373</v>
      </c>
      <c r="B32" s="57"/>
      <c r="C32" s="78"/>
      <c r="D32" s="78"/>
      <c r="E32" s="78"/>
      <c r="F32" s="57" t="s">
        <v>374</v>
      </c>
      <c r="G32" s="57"/>
      <c r="H32" s="78"/>
      <c r="I32" s="78"/>
      <c r="J32" s="78"/>
      <c r="K32" s="78"/>
      <c r="L32" s="78"/>
    </row>
    <row r="33" spans="1:12" ht="14.25" customHeight="1">
      <c r="A33" s="57"/>
      <c r="B33" s="57"/>
      <c r="C33" s="78"/>
      <c r="D33" s="78"/>
      <c r="E33" s="78"/>
      <c r="F33" s="57"/>
      <c r="G33" s="57"/>
      <c r="H33" s="78"/>
      <c r="I33" s="78"/>
      <c r="J33" s="78"/>
      <c r="K33" s="78"/>
      <c r="L33" s="78"/>
    </row>
    <row r="34" spans="1:12" ht="14.25" customHeight="1">
      <c r="A34" s="79" t="s">
        <v>19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4.25" customHeight="1">
      <c r="A35" s="79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5:11" ht="14.25" customHeight="1">
      <c r="E36" s="44" t="s">
        <v>9</v>
      </c>
      <c r="F36" s="44"/>
      <c r="G36" s="44"/>
      <c r="H36" s="44"/>
      <c r="I36" s="44"/>
      <c r="J36" s="44"/>
      <c r="K36" s="44"/>
    </row>
    <row r="37" spans="5:11" ht="14.25" customHeight="1">
      <c r="E37" s="90"/>
      <c r="F37" s="90"/>
      <c r="G37" s="90"/>
      <c r="H37" s="90"/>
      <c r="I37" s="90"/>
      <c r="J37" s="90"/>
      <c r="K37" s="90"/>
    </row>
    <row r="38" spans="1:12" ht="14.25" customHeight="1">
      <c r="A38" s="77" t="s">
        <v>10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6:10" ht="14.25" customHeight="1">
      <c r="F40" s="91">
        <f ca="1">TODAY()</f>
        <v>43353</v>
      </c>
      <c r="G40" s="91"/>
      <c r="H40" s="91"/>
      <c r="I40" s="91"/>
      <c r="J40" s="12"/>
    </row>
    <row r="41" spans="6:10" ht="14.25" customHeight="1">
      <c r="F41" s="91"/>
      <c r="G41" s="91"/>
      <c r="H41" s="91"/>
      <c r="I41" s="91"/>
      <c r="J41" s="12"/>
    </row>
    <row r="42" spans="3:10" ht="14.25" customHeight="1">
      <c r="C42" s="81" t="s">
        <v>372</v>
      </c>
      <c r="D42" s="81"/>
      <c r="E42" s="109"/>
      <c r="F42" s="109"/>
      <c r="G42" s="109"/>
      <c r="H42" s="109"/>
      <c r="I42" s="109"/>
      <c r="J42" s="77" t="s">
        <v>11</v>
      </c>
    </row>
    <row r="43" spans="3:10" ht="14.25" customHeight="1">
      <c r="C43" s="81"/>
      <c r="D43" s="81"/>
      <c r="E43" s="110"/>
      <c r="F43" s="110"/>
      <c r="G43" s="110"/>
      <c r="H43" s="110"/>
      <c r="I43" s="110"/>
      <c r="J43" s="77"/>
    </row>
    <row r="44" spans="3:10" ht="14.25" customHeight="1">
      <c r="C44" s="81" t="s">
        <v>21</v>
      </c>
      <c r="D44" s="81"/>
      <c r="E44" s="109"/>
      <c r="F44" s="109"/>
      <c r="G44" s="109"/>
      <c r="H44" s="109"/>
      <c r="I44" s="109"/>
      <c r="J44" s="77" t="s">
        <v>11</v>
      </c>
    </row>
    <row r="45" spans="3:10" ht="14.25" customHeight="1">
      <c r="C45" s="81"/>
      <c r="D45" s="81"/>
      <c r="E45" s="110"/>
      <c r="F45" s="110"/>
      <c r="G45" s="110"/>
      <c r="H45" s="110"/>
      <c r="I45" s="110"/>
      <c r="J45" s="77"/>
    </row>
    <row r="46" ht="14.25" customHeight="1"/>
    <row r="47" spans="1:12" ht="18" customHeight="1">
      <c r="A47" s="84" t="s">
        <v>412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8" customHeight="1">
      <c r="A48" s="87" t="s">
        <v>413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</row>
  </sheetData>
  <sheetProtection/>
  <mergeCells count="116">
    <mergeCell ref="A5:L5"/>
    <mergeCell ref="C7:D7"/>
    <mergeCell ref="G7:L7"/>
    <mergeCell ref="A7:B7"/>
    <mergeCell ref="J1:L3"/>
    <mergeCell ref="J4:L4"/>
    <mergeCell ref="A1:I1"/>
    <mergeCell ref="A2:I2"/>
    <mergeCell ref="A3:I3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A17:A18"/>
    <mergeCell ref="B17:B18"/>
    <mergeCell ref="C17:D17"/>
    <mergeCell ref="E17:E18"/>
    <mergeCell ref="F17:F18"/>
    <mergeCell ref="H17:I20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J19:K20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L21:L22"/>
    <mergeCell ref="C22:D22"/>
    <mergeCell ref="A23:A24"/>
    <mergeCell ref="B23:B24"/>
    <mergeCell ref="C23:D23"/>
    <mergeCell ref="E23:E24"/>
    <mergeCell ref="F23:F24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C26:D26"/>
    <mergeCell ref="H26:L26"/>
    <mergeCell ref="A27:A28"/>
    <mergeCell ref="B27:B28"/>
    <mergeCell ref="C27:D27"/>
    <mergeCell ref="E27:E28"/>
    <mergeCell ref="F27:F28"/>
    <mergeCell ref="C28:D28"/>
    <mergeCell ref="A29:A30"/>
    <mergeCell ref="B29:B30"/>
    <mergeCell ref="C29:D29"/>
    <mergeCell ref="E29:E30"/>
    <mergeCell ref="F29:F30"/>
    <mergeCell ref="C30:D30"/>
    <mergeCell ref="J42:J43"/>
    <mergeCell ref="A32:B33"/>
    <mergeCell ref="C32:E33"/>
    <mergeCell ref="F32:G33"/>
    <mergeCell ref="H32:L33"/>
    <mergeCell ref="A34:B35"/>
    <mergeCell ref="C34:D35"/>
    <mergeCell ref="E34:F35"/>
    <mergeCell ref="G34:I35"/>
    <mergeCell ref="J34:L35"/>
    <mergeCell ref="C44:D45"/>
    <mergeCell ref="E44:I45"/>
    <mergeCell ref="J44:J45"/>
    <mergeCell ref="A47:L47"/>
    <mergeCell ref="A48:L48"/>
    <mergeCell ref="E36:K37"/>
    <mergeCell ref="A38:L39"/>
    <mergeCell ref="F40:I41"/>
    <mergeCell ref="C42:D43"/>
    <mergeCell ref="E42:I43"/>
  </mergeCells>
  <conditionalFormatting sqref="C7:D7 J11:J14 C32:E33 H32:L33 B11:B30">
    <cfRule type="notContainsBlanks" priority="5" dxfId="0" stopIfTrue="1">
      <formula>LEN(TRIM(B7))&gt;0</formula>
    </cfRule>
  </conditionalFormatting>
  <conditionalFormatting sqref="E42:I45">
    <cfRule type="notContainsBlanks" priority="4" dxfId="0" stopIfTrue="1">
      <formula>LEN(TRIM(E42))&gt;0</formula>
    </cfRule>
  </conditionalFormatting>
  <conditionalFormatting sqref="C34:L35">
    <cfRule type="notContainsBlanks" priority="3" dxfId="0" stopIfTrue="1">
      <formula>LEN(TRIM(C34))&gt;0</formula>
    </cfRule>
  </conditionalFormatting>
  <conditionalFormatting sqref="C11:E30">
    <cfRule type="notContainsBlanks" priority="2" dxfId="0" stopIfTrue="1">
      <formula>LEN(TRIM(C11))&gt;0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iragana" sqref="E42:I45 C34:L35 C32:E33 H32:L33 C12:D12 C14:D14 C16:D16 C18:D18 C20:D20 C22:D22 C24:D24 C26:D26 C28:D28 C30:D30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alfAlpha" sqref="C7:D7 B11:B30 K17:K18 J11:J14 E11:E30"/>
  </dataValidations>
  <printOptions horizontalCentered="1"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A3" sqref="A3:I3"/>
    </sheetView>
  </sheetViews>
  <sheetFormatPr defaultColWidth="9" defaultRowHeight="14.25"/>
  <cols>
    <col min="1" max="1" width="4.19921875" style="3" customWidth="1"/>
    <col min="2" max="2" width="9" style="3" customWidth="1"/>
    <col min="3" max="3" width="10.09765625" style="3" customWidth="1"/>
    <col min="4" max="4" width="8.796875" style="3" customWidth="1"/>
    <col min="5" max="5" width="7.8984375" style="3" customWidth="1"/>
    <col min="6" max="6" width="10.796875" style="3" customWidth="1"/>
    <col min="7" max="7" width="4.296875" style="3" customWidth="1"/>
    <col min="8" max="9" width="6.3984375" style="3" customWidth="1"/>
    <col min="10" max="10" width="8.796875" style="3" customWidth="1"/>
    <col min="11" max="11" width="4.3984375" style="3" customWidth="1"/>
    <col min="12" max="12" width="3.3984375" style="3" bestFit="1" customWidth="1"/>
    <col min="13" max="16384" width="9" style="3" customWidth="1"/>
  </cols>
  <sheetData>
    <row r="1" spans="1:12" s="1" customFormat="1" ht="19.5" customHeight="1" thickTop="1">
      <c r="A1" s="104" t="str">
        <f>'男子申込書'!A1</f>
        <v>第62回兵庫県高等学校総合体育大会</v>
      </c>
      <c r="B1" s="104"/>
      <c r="C1" s="104"/>
      <c r="D1" s="104"/>
      <c r="E1" s="104"/>
      <c r="F1" s="104"/>
      <c r="G1" s="104"/>
      <c r="H1" s="104"/>
      <c r="I1" s="105"/>
      <c r="J1" s="94" t="s">
        <v>391</v>
      </c>
      <c r="K1" s="95"/>
      <c r="L1" s="96"/>
    </row>
    <row r="2" spans="1:12" s="1" customFormat="1" ht="19.5" customHeight="1">
      <c r="A2" s="106" t="s">
        <v>410</v>
      </c>
      <c r="B2" s="107"/>
      <c r="C2" s="107"/>
      <c r="D2" s="107"/>
      <c r="E2" s="107"/>
      <c r="F2" s="107"/>
      <c r="G2" s="107"/>
      <c r="H2" s="107"/>
      <c r="I2" s="108"/>
      <c r="J2" s="97"/>
      <c r="K2" s="98"/>
      <c r="L2" s="99"/>
    </row>
    <row r="3" spans="1:12" s="1" customFormat="1" ht="19.5" customHeight="1" thickBot="1">
      <c r="A3" s="106" t="s">
        <v>411</v>
      </c>
      <c r="B3" s="107"/>
      <c r="C3" s="107"/>
      <c r="D3" s="107"/>
      <c r="E3" s="107"/>
      <c r="F3" s="107"/>
      <c r="G3" s="107"/>
      <c r="H3" s="107"/>
      <c r="I3" s="108"/>
      <c r="J3" s="100"/>
      <c r="K3" s="101"/>
      <c r="L3" s="102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390</v>
      </c>
      <c r="K4" s="103"/>
      <c r="L4" s="103"/>
    </row>
    <row r="5" spans="1:12" ht="19.5" customHeight="1">
      <c r="A5" s="28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111"/>
      <c r="D7" s="112"/>
      <c r="F7" s="4" t="s">
        <v>7</v>
      </c>
      <c r="G7" s="125">
        <f>IF($C$7="","",VLOOKUP($C$7,'学校情報'!$A:$H,2,FALSE))</f>
      </c>
      <c r="H7" s="126"/>
      <c r="I7" s="126"/>
      <c r="J7" s="126">
        <f>IF($C$3="","",VLOOKUP($C$3,$J$3:$O$50,2,FALSE))</f>
      </c>
      <c r="K7" s="126"/>
      <c r="L7" s="127"/>
    </row>
    <row r="8" ht="19.5" customHeight="1">
      <c r="F8" s="5" t="s">
        <v>340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117"/>
      <c r="C11" s="119">
        <f>IF($B$11="","",VLOOKUP($B$11,'女子選手'!$A:$D,3,FALSE))</f>
      </c>
      <c r="D11" s="120" t="e">
        <v>#N/A</v>
      </c>
      <c r="E11" s="117">
        <f>IF($B$11="","",VLOOKUP($B$11,'女子選手'!$A:$D,4,FALSE))</f>
      </c>
      <c r="F11" s="55" t="s">
        <v>6</v>
      </c>
      <c r="H11" s="57" t="s">
        <v>1</v>
      </c>
      <c r="I11" s="57"/>
      <c r="J11" s="123"/>
      <c r="K11" s="44" t="s">
        <v>20</v>
      </c>
      <c r="L11" s="45"/>
    </row>
    <row r="12" spans="1:12" ht="16.5" customHeight="1">
      <c r="A12" s="36"/>
      <c r="B12" s="118"/>
      <c r="C12" s="114">
        <f>IF($B$11="","",VLOOKUP($B$11,'女子選手'!$A:$D,2,FALSE))</f>
      </c>
      <c r="D12" s="115" t="s">
        <v>384</v>
      </c>
      <c r="E12" s="118">
        <f>IF($B$11="","",VLOOKUP($B$11,'男子選手'!$A:$D,3,FALSE))</f>
      </c>
      <c r="F12" s="56"/>
      <c r="H12" s="57"/>
      <c r="I12" s="57"/>
      <c r="J12" s="124"/>
      <c r="K12" s="47"/>
      <c r="L12" s="48"/>
    </row>
    <row r="13" spans="1:12" ht="16.5" customHeight="1">
      <c r="A13" s="35">
        <v>2</v>
      </c>
      <c r="B13" s="117"/>
      <c r="C13" s="119">
        <f>IF($B$13="","",VLOOKUP($B$13,'女子選手'!$A:$D,3,FALSE))</f>
      </c>
      <c r="D13" s="120" t="e">
        <v>#N/A</v>
      </c>
      <c r="E13" s="117">
        <f>IF($B$13="","",VLOOKUP($B$13,'女子選手'!$A:$D,4,FALSE))</f>
      </c>
      <c r="F13" s="55" t="s">
        <v>6</v>
      </c>
      <c r="H13" s="57" t="s">
        <v>2</v>
      </c>
      <c r="I13" s="57"/>
      <c r="J13" s="123"/>
      <c r="K13" s="44" t="s">
        <v>20</v>
      </c>
      <c r="L13" s="45"/>
    </row>
    <row r="14" spans="1:12" ht="16.5" customHeight="1">
      <c r="A14" s="36"/>
      <c r="B14" s="118"/>
      <c r="C14" s="114">
        <f>IF($B$13="","",VLOOKUP($B$13,'女子選手'!$A:$D,2,FALSE))</f>
      </c>
      <c r="D14" s="115" t="s">
        <v>384</v>
      </c>
      <c r="E14" s="118">
        <f>IF($B$11="","",VLOOKUP($B$11,'男子選手'!$A:$D,3,FALSE))</f>
      </c>
      <c r="F14" s="56"/>
      <c r="H14" s="57"/>
      <c r="I14" s="57"/>
      <c r="J14" s="124"/>
      <c r="K14" s="47"/>
      <c r="L14" s="48"/>
    </row>
    <row r="15" spans="1:12" ht="16.5" customHeight="1">
      <c r="A15" s="35">
        <v>3</v>
      </c>
      <c r="B15" s="117"/>
      <c r="C15" s="119">
        <f>IF($B$15="","",VLOOKUP($B$15,'女子選手'!$A:$D,3,FALSE))</f>
      </c>
      <c r="D15" s="120" t="e">
        <v>#N/A</v>
      </c>
      <c r="E15" s="117">
        <f>IF($B$15="","",VLOOKUP($B$15,'女子選手'!$A:$D,4,FALSE))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118"/>
      <c r="C16" s="114">
        <f>IF($B$15="","",VLOOKUP($B$15,'女子選手'!$A:$D,2,FALSE))</f>
      </c>
      <c r="D16" s="115" t="s">
        <v>384</v>
      </c>
      <c r="E16" s="118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117"/>
      <c r="C17" s="119">
        <f>IF($B$17="","",VLOOKUP($B$17,'女子選手'!$A:$D,3,FALSE))</f>
      </c>
      <c r="D17" s="120" t="e">
        <v>#N/A</v>
      </c>
      <c r="E17" s="117">
        <f>IF($B$17="","",VLOOKUP($B$17,'女子選手'!$A:$D,4,FALSE))</f>
      </c>
      <c r="F17" s="55" t="s">
        <v>6</v>
      </c>
      <c r="H17" s="43" t="s">
        <v>405</v>
      </c>
      <c r="I17" s="45"/>
      <c r="J17" s="66" t="s">
        <v>331</v>
      </c>
      <c r="K17" s="68">
        <f>COUNT(B11:B26)</f>
        <v>0</v>
      </c>
      <c r="L17" s="70" t="s">
        <v>20</v>
      </c>
    </row>
    <row r="18" spans="1:12" ht="16.5" customHeight="1">
      <c r="A18" s="36"/>
      <c r="B18" s="118"/>
      <c r="C18" s="114">
        <f>IF($B$17="","",VLOOKUP($B$17,'女子選手'!$A:$D,2,FALSE))</f>
      </c>
      <c r="D18" s="115" t="s">
        <v>384</v>
      </c>
      <c r="E18" s="118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117"/>
      <c r="C19" s="119">
        <f>IF($B$19="","",VLOOKUP($B$19,'女子選手'!$A:$D,3,FALSE))</f>
      </c>
      <c r="D19" s="120" t="s">
        <v>384</v>
      </c>
      <c r="E19" s="117">
        <f>IF($B$19="","",VLOOKUP($B$19,'女子選手'!$A:$D,4,FALSE))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118"/>
      <c r="C20" s="114">
        <f>IF($B$19="","",VLOOKUP($B$19,'女子選手'!$A:$D,2,FALSE))</f>
      </c>
      <c r="D20" s="115" t="s">
        <v>384</v>
      </c>
      <c r="E20" s="118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117"/>
      <c r="C21" s="119">
        <f>IF($B$21="","",VLOOKUP($B$21,'女子選手'!$A:$D,3,FALSE))</f>
      </c>
      <c r="D21" s="120" t="e">
        <v>#N/A</v>
      </c>
      <c r="E21" s="117">
        <f>IF($B$21="","",VLOOKUP($B$21,'女子選手'!$A:$D,4,FALSE))</f>
      </c>
      <c r="F21" s="55" t="s">
        <v>6</v>
      </c>
      <c r="H21" s="43" t="s">
        <v>406</v>
      </c>
      <c r="I21" s="45"/>
      <c r="J21" s="72">
        <v>2400</v>
      </c>
      <c r="K21" s="73"/>
      <c r="L21" s="70" t="s">
        <v>5</v>
      </c>
    </row>
    <row r="22" spans="1:12" ht="16.5" customHeight="1">
      <c r="A22" s="36"/>
      <c r="B22" s="118"/>
      <c r="C22" s="114">
        <f>IF($B$21="","",VLOOKUP($B$21,'女子選手'!$A:$D,2,FALSE))</f>
      </c>
      <c r="D22" s="115" t="s">
        <v>384</v>
      </c>
      <c r="E22" s="118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117"/>
      <c r="C23" s="119">
        <f>IF($B$23="","",VLOOKUP($B$23,'女子選手'!$A:$D,3,FALSE))</f>
      </c>
      <c r="D23" s="120" t="e">
        <v>#N/A</v>
      </c>
      <c r="E23" s="117">
        <f>IF($B$23="","",VLOOKUP($B$23,'女子選手'!$A:$D,4,FALSE))</f>
      </c>
      <c r="F23" s="55" t="s">
        <v>6</v>
      </c>
      <c r="H23" s="43" t="s">
        <v>12</v>
      </c>
      <c r="I23" s="45"/>
      <c r="J23" s="72">
        <f>J19+2400</f>
        <v>2400</v>
      </c>
      <c r="K23" s="73"/>
      <c r="L23" s="70" t="s">
        <v>5</v>
      </c>
    </row>
    <row r="24" spans="1:12" ht="16.5" customHeight="1">
      <c r="A24" s="36"/>
      <c r="B24" s="118"/>
      <c r="C24" s="114">
        <f>IF($B$23="","",VLOOKUP($B$23,'女子選手'!$A:$D,2,FALSE))</f>
      </c>
      <c r="D24" s="115" t="s">
        <v>384</v>
      </c>
      <c r="E24" s="118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117"/>
      <c r="C25" s="119">
        <f>IF($B$25="","",VLOOKUP($B$25,'女子選手'!$A:$D,3,FALSE))</f>
      </c>
      <c r="D25" s="120" t="s">
        <v>384</v>
      </c>
      <c r="E25" s="117">
        <f>IF($B$25="","",VLOOKUP($B$25,'女子選手'!$A:$D,4,FALSE))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118"/>
      <c r="C26" s="114">
        <f>IF($B$25="","",VLOOKUP($B$25,'女子選手'!$A:$D,2,FALSE))</f>
      </c>
      <c r="D26" s="115" t="e">
        <v>#N/A</v>
      </c>
      <c r="E26" s="118">
        <f>IF($B$11="","",VLOOKUP($B$11,'男子選手'!$A:$D,3,FALSE))</f>
      </c>
      <c r="F26" s="56"/>
      <c r="H26" s="76" t="s">
        <v>402</v>
      </c>
      <c r="I26" s="76"/>
      <c r="J26" s="76"/>
      <c r="K26" s="76"/>
      <c r="L26" s="76"/>
    </row>
    <row r="27" spans="1:6" ht="16.5" customHeight="1">
      <c r="A27" s="6"/>
      <c r="B27" s="6"/>
      <c r="C27" s="9"/>
      <c r="D27" s="9"/>
      <c r="E27" s="6"/>
      <c r="F27" s="10"/>
    </row>
    <row r="28" spans="1:12" ht="14.25" customHeight="1">
      <c r="A28" s="43" t="s">
        <v>373</v>
      </c>
      <c r="B28" s="45"/>
      <c r="C28" s="113"/>
      <c r="D28" s="113"/>
      <c r="E28" s="113"/>
      <c r="F28" s="57" t="s">
        <v>374</v>
      </c>
      <c r="G28" s="57"/>
      <c r="H28" s="113"/>
      <c r="I28" s="113"/>
      <c r="J28" s="113"/>
      <c r="K28" s="113"/>
      <c r="L28" s="113"/>
    </row>
    <row r="29" spans="1:12" ht="14.25" customHeight="1">
      <c r="A29" s="46"/>
      <c r="B29" s="48"/>
      <c r="C29" s="113"/>
      <c r="D29" s="113"/>
      <c r="E29" s="113"/>
      <c r="F29" s="57"/>
      <c r="G29" s="57"/>
      <c r="H29" s="113"/>
      <c r="I29" s="113"/>
      <c r="J29" s="113"/>
      <c r="K29" s="113"/>
      <c r="L29" s="113"/>
    </row>
    <row r="30" spans="1:12" ht="14.25" customHeight="1">
      <c r="A30" s="79" t="s">
        <v>19</v>
      </c>
      <c r="B30" s="79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4.25" customHeight="1">
      <c r="A31" s="79"/>
      <c r="B31" s="79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5:11" ht="14.25" customHeight="1">
      <c r="E32" s="44" t="s">
        <v>9</v>
      </c>
      <c r="F32" s="44"/>
      <c r="G32" s="44"/>
      <c r="H32" s="44"/>
      <c r="I32" s="44"/>
      <c r="J32" s="44"/>
      <c r="K32" s="44"/>
    </row>
    <row r="33" spans="5:11" ht="14.25" customHeight="1">
      <c r="E33" s="90"/>
      <c r="F33" s="90"/>
      <c r="G33" s="90"/>
      <c r="H33" s="90"/>
      <c r="I33" s="90"/>
      <c r="J33" s="90"/>
      <c r="K33" s="90"/>
    </row>
    <row r="34" spans="1:12" ht="14.25" customHeight="1">
      <c r="A34" s="77" t="s">
        <v>10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14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6:10" ht="14.25" customHeight="1">
      <c r="F36" s="91">
        <f ca="1">TODAY()</f>
        <v>43353</v>
      </c>
      <c r="G36" s="91"/>
      <c r="H36" s="91"/>
      <c r="I36" s="91"/>
      <c r="J36" s="12"/>
    </row>
    <row r="37" spans="6:10" ht="14.25" customHeight="1">
      <c r="F37" s="91"/>
      <c r="G37" s="91"/>
      <c r="H37" s="91"/>
      <c r="I37" s="91"/>
      <c r="J37" s="12"/>
    </row>
    <row r="38" spans="3:10" ht="14.25" customHeight="1">
      <c r="C38" s="81" t="s">
        <v>372</v>
      </c>
      <c r="D38" s="81"/>
      <c r="E38" s="121"/>
      <c r="F38" s="121"/>
      <c r="G38" s="121"/>
      <c r="H38" s="121"/>
      <c r="I38" s="121"/>
      <c r="J38" s="77" t="s">
        <v>11</v>
      </c>
    </row>
    <row r="39" spans="3:10" ht="14.25" customHeight="1">
      <c r="C39" s="81"/>
      <c r="D39" s="81"/>
      <c r="E39" s="122"/>
      <c r="F39" s="122"/>
      <c r="G39" s="122"/>
      <c r="H39" s="122"/>
      <c r="I39" s="122"/>
      <c r="J39" s="77"/>
    </row>
    <row r="40" spans="3:10" ht="14.25" customHeight="1">
      <c r="C40" s="81" t="s">
        <v>21</v>
      </c>
      <c r="D40" s="81"/>
      <c r="E40" s="121"/>
      <c r="F40" s="121"/>
      <c r="G40" s="121"/>
      <c r="H40" s="121"/>
      <c r="I40" s="121"/>
      <c r="J40" s="77" t="s">
        <v>11</v>
      </c>
    </row>
    <row r="41" spans="3:10" ht="14.25" customHeight="1">
      <c r="C41" s="81"/>
      <c r="D41" s="81"/>
      <c r="E41" s="122"/>
      <c r="F41" s="122"/>
      <c r="G41" s="122"/>
      <c r="H41" s="122"/>
      <c r="I41" s="122"/>
      <c r="J41" s="77"/>
    </row>
    <row r="42" ht="14.25" customHeight="1"/>
    <row r="43" spans="1:12" ht="18" customHeight="1">
      <c r="A43" s="84" t="s">
        <v>412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ht="18" customHeight="1">
      <c r="A44" s="87" t="s">
        <v>413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</row>
    <row r="45" ht="20.25" customHeight="1"/>
    <row r="46" ht="24.75" customHeight="1"/>
    <row r="47" ht="24.75" customHeight="1"/>
    <row r="48" ht="24.75" customHeight="1"/>
    <row r="49" ht="32.25" customHeight="1"/>
    <row r="52" ht="27" customHeight="1"/>
    <row r="53" ht="19.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2.5" customHeight="1"/>
    <row r="64" ht="22.5" customHeight="1"/>
    <row r="67" ht="23.25" customHeight="1"/>
    <row r="68" ht="12" customHeight="1"/>
    <row r="69" ht="23.25" customHeight="1"/>
    <row r="70" ht="18.75" customHeight="1"/>
    <row r="75" ht="22.5" customHeight="1"/>
    <row r="77" ht="18.75" customHeight="1"/>
    <row r="81" ht="20.25" customHeight="1"/>
    <row r="82" ht="20.25" customHeight="1"/>
  </sheetData>
  <sheetProtection/>
  <mergeCells count="104">
    <mergeCell ref="A43:L43"/>
    <mergeCell ref="A44:L44"/>
    <mergeCell ref="H26:L26"/>
    <mergeCell ref="A5:L5"/>
    <mergeCell ref="G7:L7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A17:A18"/>
    <mergeCell ref="B17:B18"/>
    <mergeCell ref="C17:D17"/>
    <mergeCell ref="E17:E18"/>
    <mergeCell ref="F17:F18"/>
    <mergeCell ref="C18:D18"/>
    <mergeCell ref="B19:B20"/>
    <mergeCell ref="C19:D19"/>
    <mergeCell ref="E19:E20"/>
    <mergeCell ref="F19:F20"/>
    <mergeCell ref="J19:K20"/>
    <mergeCell ref="C16:D16"/>
    <mergeCell ref="L19:L20"/>
    <mergeCell ref="C20:D20"/>
    <mergeCell ref="H23:I24"/>
    <mergeCell ref="J23:K24"/>
    <mergeCell ref="L23:L24"/>
    <mergeCell ref="H17:I20"/>
    <mergeCell ref="J17:J18"/>
    <mergeCell ref="K17:K18"/>
    <mergeCell ref="L17:L18"/>
    <mergeCell ref="L21:L22"/>
    <mergeCell ref="C40:D41"/>
    <mergeCell ref="E40:I41"/>
    <mergeCell ref="F36:I37"/>
    <mergeCell ref="C38:D39"/>
    <mergeCell ref="E38:I39"/>
    <mergeCell ref="A21:A22"/>
    <mergeCell ref="B21:B22"/>
    <mergeCell ref="C21:D21"/>
    <mergeCell ref="E21:E22"/>
    <mergeCell ref="F21:F22"/>
    <mergeCell ref="J40:J41"/>
    <mergeCell ref="A23:A24"/>
    <mergeCell ref="B23:B24"/>
    <mergeCell ref="C23:D23"/>
    <mergeCell ref="E23:E24"/>
    <mergeCell ref="F23:F24"/>
    <mergeCell ref="A34:L35"/>
    <mergeCell ref="A30:B31"/>
    <mergeCell ref="H28:L29"/>
    <mergeCell ref="C24:D24"/>
    <mergeCell ref="J38:J39"/>
    <mergeCell ref="C30:D31"/>
    <mergeCell ref="E30:F31"/>
    <mergeCell ref="G30:I31"/>
    <mergeCell ref="A25:A26"/>
    <mergeCell ref="B25:B26"/>
    <mergeCell ref="J30:L31"/>
    <mergeCell ref="E32:K33"/>
    <mergeCell ref="C25:D25"/>
    <mergeCell ref="E25:E26"/>
    <mergeCell ref="J21:K22"/>
    <mergeCell ref="A28:B29"/>
    <mergeCell ref="C28:E29"/>
    <mergeCell ref="F28:G29"/>
    <mergeCell ref="A7:B7"/>
    <mergeCell ref="F25:F26"/>
    <mergeCell ref="C26:D26"/>
    <mergeCell ref="C22:D22"/>
    <mergeCell ref="H21:I22"/>
    <mergeCell ref="A19:A20"/>
    <mergeCell ref="J1:L3"/>
    <mergeCell ref="J4:L4"/>
    <mergeCell ref="A1:I1"/>
    <mergeCell ref="A2:I2"/>
    <mergeCell ref="A3:I3"/>
    <mergeCell ref="C7:D7"/>
  </mergeCells>
  <conditionalFormatting sqref="C7:D7 J11:J14 C28:E29 H28:L29 B11:B26">
    <cfRule type="notContainsBlanks" priority="5" dxfId="0" stopIfTrue="1">
      <formula>LEN(TRIM(B7))&gt;0</formula>
    </cfRule>
  </conditionalFormatting>
  <conditionalFormatting sqref="E38:I41">
    <cfRule type="notContainsBlanks" priority="4" dxfId="0" stopIfTrue="1">
      <formula>LEN(TRIM(E38))&gt;0</formula>
    </cfRule>
  </conditionalFormatting>
  <conditionalFormatting sqref="C30:L31">
    <cfRule type="notContainsBlanks" priority="3" dxfId="0" stopIfTrue="1">
      <formula>LEN(TRIM(C30))&gt;0</formula>
    </cfRule>
  </conditionalFormatting>
  <conditionalFormatting sqref="C11:E26">
    <cfRule type="notContainsBlanks" priority="2" dxfId="0" stopIfTrue="1">
      <formula>LEN(TRIM(C11))&gt;0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Alpha" sqref="C7:D7 E11:E26 K17:K18 J11:J14 B11:B26"/>
    <dataValidation allowBlank="1" showInputMessage="1" showErrorMessage="1" imeMode="hiragana" sqref="C28:E29 H28:L29 E38:I41 C30:L31 C12:D12 C14:D14 C16:D16 C18:D18 C20:D20 C22:D22 C24:D24 C26:D26"/>
    <dataValidation allowBlank="1" showInputMessage="1" showErrorMessage="1" imeMode="halfKatakana" sqref="C11:D11 C13:D13 C15:D15 C17:D17 C19:D19 C21:D21 C23:D23 C25:D25"/>
  </dataValidations>
  <printOptions horizontalCentered="1"/>
  <pageMargins left="0.7874015748031497" right="0.7874015748031497" top="0.7874015748031497" bottom="0.5905511811023623" header="0.4330708661417323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C7" sqref="C7:D7"/>
    </sheetView>
  </sheetViews>
  <sheetFormatPr defaultColWidth="9" defaultRowHeight="14.25"/>
  <cols>
    <col min="1" max="1" width="4.19921875" style="3" customWidth="1"/>
    <col min="2" max="2" width="9" style="3" customWidth="1"/>
    <col min="3" max="3" width="10.09765625" style="3" customWidth="1"/>
    <col min="4" max="4" width="8.796875" style="3" customWidth="1"/>
    <col min="5" max="5" width="7.8984375" style="3" customWidth="1"/>
    <col min="6" max="6" width="10.796875" style="3" customWidth="1"/>
    <col min="7" max="7" width="4.296875" style="3" customWidth="1"/>
    <col min="8" max="9" width="6.3984375" style="3" customWidth="1"/>
    <col min="10" max="10" width="8.796875" style="3" customWidth="1"/>
    <col min="11" max="11" width="4.3984375" style="3" customWidth="1"/>
    <col min="12" max="12" width="3.3984375" style="3" bestFit="1" customWidth="1"/>
    <col min="13" max="16384" width="9" style="3" customWidth="1"/>
  </cols>
  <sheetData>
    <row r="1" spans="1:12" s="1" customFormat="1" ht="19.5" customHeight="1" thickTop="1">
      <c r="A1" s="104" t="str">
        <f>'女子申込書'!A1</f>
        <v>第62回兵庫県高等学校総合体育大会</v>
      </c>
      <c r="B1" s="104"/>
      <c r="C1" s="104"/>
      <c r="D1" s="104"/>
      <c r="E1" s="104"/>
      <c r="F1" s="104"/>
      <c r="G1" s="104"/>
      <c r="H1" s="104"/>
      <c r="I1" s="105"/>
      <c r="J1" s="94" t="s">
        <v>391</v>
      </c>
      <c r="K1" s="95"/>
      <c r="L1" s="96"/>
    </row>
    <row r="2" spans="1:12" s="1" customFormat="1" ht="19.5" customHeight="1">
      <c r="A2" s="104" t="str">
        <f>'女子申込書'!A2</f>
        <v>女子第35回兵庫県高等学校駅伝競走大会神戸地区予選会</v>
      </c>
      <c r="B2" s="104"/>
      <c r="C2" s="104"/>
      <c r="D2" s="104"/>
      <c r="E2" s="104"/>
      <c r="F2" s="104"/>
      <c r="G2" s="104"/>
      <c r="H2" s="104"/>
      <c r="I2" s="105"/>
      <c r="J2" s="97"/>
      <c r="K2" s="98"/>
      <c r="L2" s="99"/>
    </row>
    <row r="3" spans="1:12" s="1" customFormat="1" ht="19.5" customHeight="1" thickBot="1">
      <c r="A3" s="104" t="str">
        <f>'女子申込書'!A3</f>
        <v>兼第44回神戸地区高等学校女子駅伝競走大会</v>
      </c>
      <c r="B3" s="104"/>
      <c r="C3" s="104"/>
      <c r="D3" s="104"/>
      <c r="E3" s="104"/>
      <c r="F3" s="104"/>
      <c r="G3" s="104"/>
      <c r="H3" s="104"/>
      <c r="I3" s="105"/>
      <c r="J3" s="100"/>
      <c r="K3" s="101"/>
      <c r="L3" s="102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390</v>
      </c>
      <c r="K4" s="103"/>
      <c r="L4" s="103"/>
    </row>
    <row r="5" spans="1:12" ht="19.5" customHeight="1">
      <c r="A5" s="28" t="s">
        <v>386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111"/>
      <c r="D7" s="112"/>
      <c r="F7" s="4" t="s">
        <v>7</v>
      </c>
      <c r="G7" s="125">
        <f>IF($C$7="","",VLOOKUP($C$7,'学校情報'!$A:$H,2,FALSE))</f>
      </c>
      <c r="H7" s="126"/>
      <c r="I7" s="126"/>
      <c r="J7" s="126">
        <f>IF($C$3="","",VLOOKUP($C$3,$J$3:$O$50,2,FALSE))</f>
      </c>
      <c r="K7" s="126"/>
      <c r="L7" s="127"/>
    </row>
    <row r="8" ht="19.5" customHeight="1">
      <c r="F8" s="5" t="s">
        <v>340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117"/>
      <c r="C11" s="119">
        <f>IF($B$11="","",VLOOKUP($B$11,'女子選手'!$A:$D,3,FALSE))</f>
      </c>
      <c r="D11" s="120" t="e">
        <v>#N/A</v>
      </c>
      <c r="E11" s="117">
        <f>IF($B$11="","",VLOOKUP($B$11,'女子選手'!$A:$D,4,FALSE))</f>
      </c>
      <c r="F11" s="55" t="s">
        <v>6</v>
      </c>
      <c r="H11" s="57" t="s">
        <v>1</v>
      </c>
      <c r="I11" s="57"/>
      <c r="J11" s="123"/>
      <c r="K11" s="44" t="s">
        <v>20</v>
      </c>
      <c r="L11" s="45"/>
    </row>
    <row r="12" spans="1:12" ht="16.5" customHeight="1">
      <c r="A12" s="36"/>
      <c r="B12" s="118"/>
      <c r="C12" s="114">
        <f>IF($B$11="","",VLOOKUP($B$11,'女子選手'!$A:$D,2,FALSE))</f>
      </c>
      <c r="D12" s="115" t="s">
        <v>384</v>
      </c>
      <c r="E12" s="118">
        <f>IF($B$11="","",VLOOKUP($B$11,'男子選手'!$A:$D,3,FALSE))</f>
      </c>
      <c r="F12" s="56"/>
      <c r="H12" s="57"/>
      <c r="I12" s="57"/>
      <c r="J12" s="124"/>
      <c r="K12" s="47"/>
      <c r="L12" s="48"/>
    </row>
    <row r="13" spans="1:12" ht="16.5" customHeight="1">
      <c r="A13" s="35">
        <v>2</v>
      </c>
      <c r="B13" s="117"/>
      <c r="C13" s="119">
        <f>IF($B$13="","",VLOOKUP($B$13,'女子選手'!$A:$D,3,FALSE))</f>
      </c>
      <c r="D13" s="120" t="e">
        <v>#N/A</v>
      </c>
      <c r="E13" s="117">
        <f>IF($B$13="","",VLOOKUP($B$13,'女子選手'!$A:$D,4,FALSE))</f>
      </c>
      <c r="F13" s="55" t="s">
        <v>6</v>
      </c>
      <c r="H13" s="57" t="s">
        <v>2</v>
      </c>
      <c r="I13" s="57"/>
      <c r="J13" s="123"/>
      <c r="K13" s="44" t="s">
        <v>20</v>
      </c>
      <c r="L13" s="45"/>
    </row>
    <row r="14" spans="1:12" ht="16.5" customHeight="1">
      <c r="A14" s="36"/>
      <c r="B14" s="118"/>
      <c r="C14" s="114">
        <f>IF($B$13="","",VLOOKUP($B$13,'女子選手'!$A:$D,2,FALSE))</f>
      </c>
      <c r="D14" s="115" t="s">
        <v>384</v>
      </c>
      <c r="E14" s="118">
        <f>IF($B$11="","",VLOOKUP($B$11,'男子選手'!$A:$D,3,FALSE))</f>
      </c>
      <c r="F14" s="56"/>
      <c r="H14" s="57"/>
      <c r="I14" s="57"/>
      <c r="J14" s="124"/>
      <c r="K14" s="47"/>
      <c r="L14" s="48"/>
    </row>
    <row r="15" spans="1:12" ht="16.5" customHeight="1">
      <c r="A15" s="35">
        <v>3</v>
      </c>
      <c r="B15" s="117"/>
      <c r="C15" s="119">
        <f>IF($B$15="","",VLOOKUP($B$15,'女子選手'!$A:$D,3,FALSE))</f>
      </c>
      <c r="D15" s="120" t="e">
        <v>#N/A</v>
      </c>
      <c r="E15" s="117">
        <f>IF($B$15="","",VLOOKUP($B$15,'女子選手'!$A:$D,4,FALSE))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118"/>
      <c r="C16" s="114">
        <f>IF($B$15="","",VLOOKUP($B$15,'女子選手'!$A:$D,2,FALSE))</f>
      </c>
      <c r="D16" s="115" t="s">
        <v>384</v>
      </c>
      <c r="E16" s="118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117"/>
      <c r="C17" s="119">
        <f>IF($B$17="","",VLOOKUP($B$17,'女子選手'!$A:$D,3,FALSE))</f>
      </c>
      <c r="D17" s="120" t="e">
        <v>#N/A</v>
      </c>
      <c r="E17" s="117">
        <f>IF($B$17="","",VLOOKUP($B$17,'女子選手'!$A:$D,4,FALSE))</f>
      </c>
      <c r="F17" s="55" t="s">
        <v>6</v>
      </c>
      <c r="H17" s="43" t="s">
        <v>405</v>
      </c>
      <c r="I17" s="45"/>
      <c r="J17" s="66" t="s">
        <v>331</v>
      </c>
      <c r="K17" s="68">
        <f>COUNT(B11:B26)</f>
        <v>0</v>
      </c>
      <c r="L17" s="70" t="s">
        <v>20</v>
      </c>
    </row>
    <row r="18" spans="1:12" ht="16.5" customHeight="1">
      <c r="A18" s="36"/>
      <c r="B18" s="118"/>
      <c r="C18" s="114">
        <f>IF($B$17="","",VLOOKUP($B$17,'女子選手'!$A:$D,2,FALSE))</f>
      </c>
      <c r="D18" s="115" t="s">
        <v>384</v>
      </c>
      <c r="E18" s="118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117"/>
      <c r="C19" s="119">
        <f>IF($B$19="","",VLOOKUP($B$19,'女子選手'!$A:$D,3,FALSE))</f>
      </c>
      <c r="D19" s="120" t="s">
        <v>384</v>
      </c>
      <c r="E19" s="117">
        <f>IF($B$19="","",VLOOKUP($B$19,'女子選手'!$A:$D,4,FALSE))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118"/>
      <c r="C20" s="114">
        <f>IF($B$19="","",VLOOKUP($B$19,'女子選手'!$A:$D,2,FALSE))</f>
      </c>
      <c r="D20" s="115" t="s">
        <v>384</v>
      </c>
      <c r="E20" s="118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117"/>
      <c r="C21" s="119">
        <f>IF($B$21="","",VLOOKUP($B$21,'女子選手'!$A:$D,3,FALSE))</f>
      </c>
      <c r="D21" s="120" t="e">
        <v>#N/A</v>
      </c>
      <c r="E21" s="117">
        <f>IF($B$21="","",VLOOKUP($B$21,'女子選手'!$A:$D,4,FALSE))</f>
      </c>
      <c r="F21" s="55" t="s">
        <v>6</v>
      </c>
      <c r="H21" s="43" t="s">
        <v>406</v>
      </c>
      <c r="I21" s="45"/>
      <c r="J21" s="72">
        <v>2400</v>
      </c>
      <c r="K21" s="73"/>
      <c r="L21" s="70" t="s">
        <v>5</v>
      </c>
    </row>
    <row r="22" spans="1:12" ht="16.5" customHeight="1">
      <c r="A22" s="36"/>
      <c r="B22" s="118"/>
      <c r="C22" s="114">
        <f>IF($B$21="","",VLOOKUP($B$21,'女子選手'!$A:$D,2,FALSE))</f>
      </c>
      <c r="D22" s="115" t="s">
        <v>384</v>
      </c>
      <c r="E22" s="118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117"/>
      <c r="C23" s="119">
        <f>IF($B$23="","",VLOOKUP($B$23,'女子選手'!$A:$D,3,FALSE))</f>
      </c>
      <c r="D23" s="120" t="e">
        <v>#N/A</v>
      </c>
      <c r="E23" s="117">
        <f>IF($B$23="","",VLOOKUP($B$23,'女子選手'!$A:$D,4,FALSE))</f>
      </c>
      <c r="F23" s="55" t="s">
        <v>6</v>
      </c>
      <c r="H23" s="43" t="s">
        <v>12</v>
      </c>
      <c r="I23" s="45"/>
      <c r="J23" s="72">
        <f>J19+2400</f>
        <v>2400</v>
      </c>
      <c r="K23" s="73"/>
      <c r="L23" s="70" t="s">
        <v>5</v>
      </c>
    </row>
    <row r="24" spans="1:12" ht="16.5" customHeight="1">
      <c r="A24" s="36"/>
      <c r="B24" s="118"/>
      <c r="C24" s="114">
        <f>IF($B$23="","",VLOOKUP($B$23,'女子選手'!$A:$D,2,FALSE))</f>
      </c>
      <c r="D24" s="115" t="s">
        <v>384</v>
      </c>
      <c r="E24" s="118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117"/>
      <c r="C25" s="119">
        <f>IF($B$25="","",VLOOKUP($B$25,'女子選手'!$A:$D,3,FALSE))</f>
      </c>
      <c r="D25" s="120" t="s">
        <v>384</v>
      </c>
      <c r="E25" s="117">
        <f>IF($B$25="","",VLOOKUP($B$25,'女子選手'!$A:$D,4,FALSE))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118"/>
      <c r="C26" s="114">
        <f>IF($B$25="","",VLOOKUP($B$25,'女子選手'!$A:$D,2,FALSE))</f>
      </c>
      <c r="D26" s="115" t="e">
        <v>#N/A</v>
      </c>
      <c r="E26" s="118">
        <f>IF($B$11="","",VLOOKUP($B$11,'男子選手'!$A:$D,3,FALSE))</f>
      </c>
      <c r="F26" s="56"/>
      <c r="H26" s="76" t="s">
        <v>402</v>
      </c>
      <c r="I26" s="76"/>
      <c r="J26" s="76"/>
      <c r="K26" s="76"/>
      <c r="L26" s="76"/>
    </row>
    <row r="27" spans="1:6" ht="16.5" customHeight="1">
      <c r="A27" s="6"/>
      <c r="B27" s="6"/>
      <c r="C27" s="9"/>
      <c r="D27" s="9"/>
      <c r="E27" s="6"/>
      <c r="F27" s="10"/>
    </row>
    <row r="28" spans="1:12" ht="14.25" customHeight="1">
      <c r="A28" s="57" t="s">
        <v>373</v>
      </c>
      <c r="B28" s="57"/>
      <c r="C28" s="113"/>
      <c r="D28" s="113"/>
      <c r="E28" s="113"/>
      <c r="F28" s="57" t="s">
        <v>374</v>
      </c>
      <c r="G28" s="57"/>
      <c r="H28" s="113"/>
      <c r="I28" s="113"/>
      <c r="J28" s="113"/>
      <c r="K28" s="113"/>
      <c r="L28" s="113"/>
    </row>
    <row r="29" spans="1:12" ht="14.25" customHeight="1">
      <c r="A29" s="57"/>
      <c r="B29" s="57"/>
      <c r="C29" s="113"/>
      <c r="D29" s="113"/>
      <c r="E29" s="113"/>
      <c r="F29" s="57"/>
      <c r="G29" s="57"/>
      <c r="H29" s="113"/>
      <c r="I29" s="113"/>
      <c r="J29" s="113"/>
      <c r="K29" s="113"/>
      <c r="L29" s="113"/>
    </row>
    <row r="30" spans="1:12" ht="14.25" customHeight="1">
      <c r="A30" s="79" t="s">
        <v>19</v>
      </c>
      <c r="B30" s="79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4.25" customHeight="1">
      <c r="A31" s="79"/>
      <c r="B31" s="79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5:11" ht="14.25" customHeight="1">
      <c r="E32" s="44" t="s">
        <v>9</v>
      </c>
      <c r="F32" s="44"/>
      <c r="G32" s="44"/>
      <c r="H32" s="44"/>
      <c r="I32" s="44"/>
      <c r="J32" s="44"/>
      <c r="K32" s="44"/>
    </row>
    <row r="33" spans="5:11" ht="14.25" customHeight="1">
      <c r="E33" s="90"/>
      <c r="F33" s="90"/>
      <c r="G33" s="90"/>
      <c r="H33" s="90"/>
      <c r="I33" s="90"/>
      <c r="J33" s="90"/>
      <c r="K33" s="90"/>
    </row>
    <row r="34" spans="1:12" ht="14.25" customHeight="1">
      <c r="A34" s="77" t="s">
        <v>10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14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6:10" ht="14.25" customHeight="1">
      <c r="F36" s="91">
        <f ca="1">TODAY()</f>
        <v>43353</v>
      </c>
      <c r="G36" s="91"/>
      <c r="H36" s="91"/>
      <c r="I36" s="91"/>
      <c r="J36" s="12"/>
    </row>
    <row r="37" spans="6:10" ht="14.25" customHeight="1">
      <c r="F37" s="91"/>
      <c r="G37" s="91"/>
      <c r="H37" s="91"/>
      <c r="I37" s="91"/>
      <c r="J37" s="12"/>
    </row>
    <row r="38" spans="3:10" ht="14.25" customHeight="1">
      <c r="C38" s="81" t="s">
        <v>372</v>
      </c>
      <c r="D38" s="81"/>
      <c r="E38" s="121"/>
      <c r="F38" s="121"/>
      <c r="G38" s="121"/>
      <c r="H38" s="121"/>
      <c r="I38" s="121"/>
      <c r="J38" s="77" t="s">
        <v>11</v>
      </c>
    </row>
    <row r="39" spans="3:10" ht="14.25" customHeight="1">
      <c r="C39" s="81"/>
      <c r="D39" s="81"/>
      <c r="E39" s="122"/>
      <c r="F39" s="122"/>
      <c r="G39" s="122"/>
      <c r="H39" s="122"/>
      <c r="I39" s="122"/>
      <c r="J39" s="77"/>
    </row>
    <row r="40" spans="3:10" ht="14.25" customHeight="1">
      <c r="C40" s="81" t="s">
        <v>21</v>
      </c>
      <c r="D40" s="81"/>
      <c r="E40" s="121"/>
      <c r="F40" s="121"/>
      <c r="G40" s="121"/>
      <c r="H40" s="121"/>
      <c r="I40" s="121"/>
      <c r="J40" s="77" t="s">
        <v>11</v>
      </c>
    </row>
    <row r="41" spans="3:10" ht="14.25" customHeight="1">
      <c r="C41" s="81"/>
      <c r="D41" s="81"/>
      <c r="E41" s="122"/>
      <c r="F41" s="122"/>
      <c r="G41" s="122"/>
      <c r="H41" s="122"/>
      <c r="I41" s="122"/>
      <c r="J41" s="77"/>
    </row>
    <row r="42" ht="14.25" customHeight="1"/>
    <row r="43" spans="1:12" ht="18" customHeight="1">
      <c r="A43" s="84" t="s">
        <v>412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ht="18" customHeight="1">
      <c r="A44" s="87" t="s">
        <v>413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</row>
    <row r="45" ht="20.25" customHeight="1"/>
    <row r="46" ht="24.75" customHeight="1"/>
    <row r="47" ht="24.75" customHeight="1"/>
    <row r="48" ht="24.75" customHeight="1"/>
    <row r="49" ht="32.25" customHeight="1"/>
    <row r="52" ht="27" customHeight="1"/>
    <row r="53" ht="19.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2.5" customHeight="1"/>
    <row r="64" ht="22.5" customHeight="1"/>
    <row r="67" ht="23.25" customHeight="1"/>
    <row r="68" ht="12" customHeight="1"/>
    <row r="69" ht="23.25" customHeight="1"/>
    <row r="70" ht="18.75" customHeight="1"/>
    <row r="75" ht="22.5" customHeight="1"/>
    <row r="77" ht="18.75" customHeight="1"/>
    <row r="81" ht="20.25" customHeight="1"/>
    <row r="82" ht="20.25" customHeight="1"/>
  </sheetData>
  <sheetProtection/>
  <mergeCells count="104">
    <mergeCell ref="A5:L5"/>
    <mergeCell ref="C7:D7"/>
    <mergeCell ref="G7:L7"/>
    <mergeCell ref="A7:B7"/>
    <mergeCell ref="J1:L3"/>
    <mergeCell ref="J4:L4"/>
    <mergeCell ref="A1:I1"/>
    <mergeCell ref="A2:I2"/>
    <mergeCell ref="A3:I3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J19:K20"/>
    <mergeCell ref="A17:A18"/>
    <mergeCell ref="B17:B18"/>
    <mergeCell ref="C17:D17"/>
    <mergeCell ref="E17:E18"/>
    <mergeCell ref="F17:F18"/>
    <mergeCell ref="H17:I20"/>
    <mergeCell ref="L21:L22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F23:F24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C26:D26"/>
    <mergeCell ref="C22:D22"/>
    <mergeCell ref="A23:A24"/>
    <mergeCell ref="B23:B24"/>
    <mergeCell ref="C23:D23"/>
    <mergeCell ref="E23:E24"/>
    <mergeCell ref="J30:L31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J38:J39"/>
    <mergeCell ref="H26:L26"/>
    <mergeCell ref="A28:B29"/>
    <mergeCell ref="C28:E29"/>
    <mergeCell ref="F28:G29"/>
    <mergeCell ref="H28:L29"/>
    <mergeCell ref="A30:B31"/>
    <mergeCell ref="C30:D31"/>
    <mergeCell ref="E30:F31"/>
    <mergeCell ref="G30:I31"/>
    <mergeCell ref="C40:D41"/>
    <mergeCell ref="E40:I41"/>
    <mergeCell ref="J40:J41"/>
    <mergeCell ref="A43:L43"/>
    <mergeCell ref="A44:L44"/>
    <mergeCell ref="E32:K33"/>
    <mergeCell ref="A34:L35"/>
    <mergeCell ref="F36:I37"/>
    <mergeCell ref="C38:D39"/>
    <mergeCell ref="E38:I39"/>
  </mergeCells>
  <conditionalFormatting sqref="C7:D7 J11:J14 C28:E29 H28:L29 B11:B26">
    <cfRule type="notContainsBlanks" priority="6" dxfId="0" stopIfTrue="1">
      <formula>LEN(TRIM(B7))&gt;0</formula>
    </cfRule>
  </conditionalFormatting>
  <conditionalFormatting sqref="E38:I41">
    <cfRule type="notContainsBlanks" priority="5" dxfId="0" stopIfTrue="1">
      <formula>LEN(TRIM(E38))&gt;0</formula>
    </cfRule>
  </conditionalFormatting>
  <conditionalFormatting sqref="C30:L31">
    <cfRule type="notContainsBlanks" priority="4" dxfId="0" stopIfTrue="1">
      <formula>LEN(TRIM(C30))&gt;0</formula>
    </cfRule>
  </conditionalFormatting>
  <conditionalFormatting sqref="C13:E26 C11:D12">
    <cfRule type="notContainsBlanks" priority="3" dxfId="0" stopIfTrue="1">
      <formula>LEN(TRIM(C11))&gt;0</formula>
    </cfRule>
  </conditionalFormatting>
  <conditionalFormatting sqref="E11:E12">
    <cfRule type="notContainsBlanks" priority="2" dxfId="0" stopIfTrue="1">
      <formula>LEN(TRIM(E11))&gt;0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Katakana" sqref="C11:D11 C13:D13 C15:D15 C17:D17 C19:D19 C21:D21 C23:D23 C25:D25"/>
    <dataValidation allowBlank="1" showInputMessage="1" showErrorMessage="1" imeMode="hiragana" sqref="C28:E29 H28:L29 E38:I41 C30:L31 C12:D12 C14:D14 C16:D16 C18:D18 C20:D20 C22:D22 C24:D24 C26:D26"/>
    <dataValidation allowBlank="1" showInputMessage="1" showErrorMessage="1" imeMode="halfAlpha" sqref="C7:D7 E11:E26 K17:K18 J11:J14 B11:B26"/>
  </dataValidations>
  <printOptions horizontalCentered="1"/>
  <pageMargins left="0.7874015748031497" right="0.7874015748031497" top="0.7874015748031497" bottom="0.5905511811023623" header="0.4330708661417323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7">
      <selection activeCell="A26" sqref="A26:IV26"/>
    </sheetView>
  </sheetViews>
  <sheetFormatPr defaultColWidth="8.796875" defaultRowHeight="14.25"/>
  <cols>
    <col min="2" max="2" width="36.09765625" style="0" bestFit="1" customWidth="1"/>
    <col min="3" max="3" width="10.296875" style="0" customWidth="1"/>
    <col min="5" max="5" width="41.69921875" style="0" bestFit="1" customWidth="1"/>
  </cols>
  <sheetData>
    <row r="1" spans="1:8" ht="12.75">
      <c r="A1">
        <v>4201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</row>
    <row r="2" spans="1:8" ht="12.75">
      <c r="A2">
        <v>4202</v>
      </c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28</v>
      </c>
      <c r="H2" t="s">
        <v>35</v>
      </c>
    </row>
    <row r="3" spans="1:8" ht="12.75">
      <c r="A3">
        <v>4203</v>
      </c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28</v>
      </c>
      <c r="H3" t="s">
        <v>41</v>
      </c>
    </row>
    <row r="4" spans="1:8" ht="12.75">
      <c r="A4">
        <v>4204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28</v>
      </c>
      <c r="H4" t="s">
        <v>47</v>
      </c>
    </row>
    <row r="5" spans="1:8" ht="12.75">
      <c r="A5">
        <v>4205</v>
      </c>
      <c r="B5" t="s">
        <v>393</v>
      </c>
      <c r="C5" t="s">
        <v>48</v>
      </c>
      <c r="D5" t="s">
        <v>49</v>
      </c>
      <c r="E5" t="s">
        <v>50</v>
      </c>
      <c r="F5" t="s">
        <v>51</v>
      </c>
      <c r="G5" t="s">
        <v>28</v>
      </c>
      <c r="H5" t="s">
        <v>52</v>
      </c>
    </row>
    <row r="6" spans="1:8" ht="12.75">
      <c r="A6">
        <v>4206</v>
      </c>
      <c r="B6" t="s">
        <v>53</v>
      </c>
      <c r="C6" t="s">
        <v>54</v>
      </c>
      <c r="D6" t="s">
        <v>55</v>
      </c>
      <c r="E6" t="s">
        <v>56</v>
      </c>
      <c r="F6" t="s">
        <v>57</v>
      </c>
      <c r="G6" t="s">
        <v>28</v>
      </c>
      <c r="H6" t="s">
        <v>58</v>
      </c>
    </row>
    <row r="7" spans="1:8" ht="12.75">
      <c r="A7">
        <v>4207</v>
      </c>
      <c r="B7" t="s">
        <v>59</v>
      </c>
      <c r="C7" t="s">
        <v>60</v>
      </c>
      <c r="D7" t="s">
        <v>61</v>
      </c>
      <c r="E7" t="s">
        <v>62</v>
      </c>
      <c r="F7" t="s">
        <v>63</v>
      </c>
      <c r="G7" t="s">
        <v>28</v>
      </c>
      <c r="H7" t="s">
        <v>64</v>
      </c>
    </row>
    <row r="8" spans="1:8" ht="12.75">
      <c r="A8">
        <v>4208</v>
      </c>
      <c r="B8" t="s">
        <v>65</v>
      </c>
      <c r="C8" t="s">
        <v>66</v>
      </c>
      <c r="D8" t="s">
        <v>67</v>
      </c>
      <c r="E8" t="s">
        <v>68</v>
      </c>
      <c r="F8" t="s">
        <v>69</v>
      </c>
      <c r="G8" t="s">
        <v>28</v>
      </c>
      <c r="H8" t="s">
        <v>70</v>
      </c>
    </row>
    <row r="9" spans="1:8" ht="12.75">
      <c r="A9">
        <v>4209</v>
      </c>
      <c r="B9" t="s">
        <v>71</v>
      </c>
      <c r="C9" t="s">
        <v>72</v>
      </c>
      <c r="D9" t="s">
        <v>73</v>
      </c>
      <c r="E9" t="s">
        <v>74</v>
      </c>
      <c r="F9" t="s">
        <v>75</v>
      </c>
      <c r="G9" t="s">
        <v>28</v>
      </c>
      <c r="H9" t="s">
        <v>76</v>
      </c>
    </row>
    <row r="10" spans="1:8" ht="12.75">
      <c r="A10">
        <v>4210</v>
      </c>
      <c r="B10" t="s">
        <v>77</v>
      </c>
      <c r="C10" t="s">
        <v>78</v>
      </c>
      <c r="D10" t="s">
        <v>79</v>
      </c>
      <c r="E10" t="s">
        <v>80</v>
      </c>
      <c r="F10" t="s">
        <v>81</v>
      </c>
      <c r="G10" t="s">
        <v>28</v>
      </c>
      <c r="H10" t="s">
        <v>82</v>
      </c>
    </row>
    <row r="11" spans="1:8" ht="12.75">
      <c r="A11">
        <v>4211</v>
      </c>
      <c r="B11" t="s">
        <v>83</v>
      </c>
      <c r="C11" t="s">
        <v>78</v>
      </c>
      <c r="D11" t="s">
        <v>79</v>
      </c>
      <c r="E11" t="s">
        <v>84</v>
      </c>
      <c r="F11" t="s">
        <v>85</v>
      </c>
      <c r="G11" t="s">
        <v>28</v>
      </c>
      <c r="H11" t="s">
        <v>86</v>
      </c>
    </row>
    <row r="12" spans="1:8" ht="12.75">
      <c r="A12">
        <v>4212</v>
      </c>
      <c r="B12" t="s">
        <v>87</v>
      </c>
      <c r="C12" t="s">
        <v>88</v>
      </c>
      <c r="D12" t="s">
        <v>89</v>
      </c>
      <c r="E12" t="s">
        <v>90</v>
      </c>
      <c r="F12" t="s">
        <v>91</v>
      </c>
      <c r="G12" t="s">
        <v>28</v>
      </c>
      <c r="H12" t="s">
        <v>92</v>
      </c>
    </row>
    <row r="13" spans="1:8" ht="12.75">
      <c r="A13">
        <v>4213</v>
      </c>
      <c r="B13" t="s">
        <v>93</v>
      </c>
      <c r="C13" t="s">
        <v>94</v>
      </c>
      <c r="D13" t="s">
        <v>95</v>
      </c>
      <c r="E13" t="s">
        <v>96</v>
      </c>
      <c r="F13" t="s">
        <v>97</v>
      </c>
      <c r="G13" t="s">
        <v>28</v>
      </c>
      <c r="H13" t="s">
        <v>98</v>
      </c>
    </row>
    <row r="14" spans="1:8" ht="12.75">
      <c r="A14">
        <v>4214</v>
      </c>
      <c r="B14" t="s">
        <v>99</v>
      </c>
      <c r="C14" t="s">
        <v>100</v>
      </c>
      <c r="D14" t="s">
        <v>101</v>
      </c>
      <c r="E14" t="s">
        <v>102</v>
      </c>
      <c r="F14" t="s">
        <v>103</v>
      </c>
      <c r="G14" t="s">
        <v>28</v>
      </c>
      <c r="H14" t="s">
        <v>104</v>
      </c>
    </row>
    <row r="15" spans="1:8" ht="12.75">
      <c r="A15">
        <v>4215</v>
      </c>
      <c r="B15" t="s">
        <v>105</v>
      </c>
      <c r="C15" t="s">
        <v>106</v>
      </c>
      <c r="D15" t="s">
        <v>107</v>
      </c>
      <c r="E15" t="s">
        <v>108</v>
      </c>
      <c r="F15" t="s">
        <v>109</v>
      </c>
      <c r="G15" t="s">
        <v>28</v>
      </c>
      <c r="H15" t="s">
        <v>110</v>
      </c>
    </row>
    <row r="16" spans="1:8" ht="12.75">
      <c r="A16">
        <v>4216</v>
      </c>
      <c r="B16" t="s">
        <v>111</v>
      </c>
      <c r="C16" t="s">
        <v>112</v>
      </c>
      <c r="D16" t="s">
        <v>113</v>
      </c>
      <c r="E16" t="s">
        <v>114</v>
      </c>
      <c r="F16" t="s">
        <v>115</v>
      </c>
      <c r="G16" t="s">
        <v>28</v>
      </c>
      <c r="H16" t="s">
        <v>116</v>
      </c>
    </row>
    <row r="17" spans="1:8" ht="12.75">
      <c r="A17">
        <v>4217</v>
      </c>
      <c r="B17" t="s">
        <v>117</v>
      </c>
      <c r="C17" t="s">
        <v>118</v>
      </c>
      <c r="D17" t="s">
        <v>119</v>
      </c>
      <c r="E17" t="s">
        <v>120</v>
      </c>
      <c r="F17" t="s">
        <v>121</v>
      </c>
      <c r="G17" t="s">
        <v>28</v>
      </c>
      <c r="H17" t="s">
        <v>122</v>
      </c>
    </row>
    <row r="18" spans="1:8" ht="12.75">
      <c r="A18">
        <v>4218</v>
      </c>
      <c r="B18" t="s">
        <v>123</v>
      </c>
      <c r="C18" t="s">
        <v>124</v>
      </c>
      <c r="D18" t="s">
        <v>125</v>
      </c>
      <c r="E18" t="s">
        <v>126</v>
      </c>
      <c r="F18" t="s">
        <v>127</v>
      </c>
      <c r="G18" t="s">
        <v>28</v>
      </c>
      <c r="H18" t="s">
        <v>128</v>
      </c>
    </row>
    <row r="19" spans="1:8" ht="12.75">
      <c r="A19">
        <v>4219</v>
      </c>
      <c r="B19" t="s">
        <v>129</v>
      </c>
      <c r="C19" t="s">
        <v>130</v>
      </c>
      <c r="D19" t="s">
        <v>131</v>
      </c>
      <c r="E19" t="s">
        <v>132</v>
      </c>
      <c r="F19" t="s">
        <v>133</v>
      </c>
      <c r="G19" t="s">
        <v>28</v>
      </c>
      <c r="H19" t="s">
        <v>134</v>
      </c>
    </row>
    <row r="20" spans="1:8" ht="12.75">
      <c r="A20">
        <v>4220</v>
      </c>
      <c r="B20" t="s">
        <v>135</v>
      </c>
      <c r="C20" t="s">
        <v>136</v>
      </c>
      <c r="D20" t="s">
        <v>137</v>
      </c>
      <c r="E20" t="s">
        <v>138</v>
      </c>
      <c r="F20" t="s">
        <v>139</v>
      </c>
      <c r="G20" t="s">
        <v>28</v>
      </c>
      <c r="H20" t="s">
        <v>140</v>
      </c>
    </row>
    <row r="21" spans="1:8" ht="12.75">
      <c r="A21">
        <v>4221</v>
      </c>
      <c r="B21" t="s">
        <v>141</v>
      </c>
      <c r="C21" t="s">
        <v>142</v>
      </c>
      <c r="D21" t="s">
        <v>143</v>
      </c>
      <c r="E21" t="s">
        <v>144</v>
      </c>
      <c r="F21" t="s">
        <v>145</v>
      </c>
      <c r="G21" t="s">
        <v>28</v>
      </c>
      <c r="H21" t="s">
        <v>146</v>
      </c>
    </row>
    <row r="22" spans="1:8" ht="12.75">
      <c r="A22">
        <v>4222</v>
      </c>
      <c r="B22" t="s">
        <v>147</v>
      </c>
      <c r="C22" t="s">
        <v>151</v>
      </c>
      <c r="D22" t="s">
        <v>152</v>
      </c>
      <c r="E22" t="s">
        <v>161</v>
      </c>
      <c r="F22" t="s">
        <v>148</v>
      </c>
      <c r="G22" t="s">
        <v>28</v>
      </c>
      <c r="H22" t="s">
        <v>149</v>
      </c>
    </row>
    <row r="23" spans="1:8" ht="12.75">
      <c r="A23">
        <v>4223</v>
      </c>
      <c r="B23" t="s">
        <v>394</v>
      </c>
      <c r="C23" t="s">
        <v>395</v>
      </c>
      <c r="D23" t="s">
        <v>396</v>
      </c>
      <c r="E23" t="s">
        <v>399</v>
      </c>
      <c r="F23" t="s">
        <v>153</v>
      </c>
      <c r="G23" t="s">
        <v>28</v>
      </c>
      <c r="H23" t="s">
        <v>154</v>
      </c>
    </row>
    <row r="24" spans="1:8" ht="12.75">
      <c r="A24">
        <v>4224</v>
      </c>
      <c r="B24" t="s">
        <v>150</v>
      </c>
      <c r="C24" t="s">
        <v>397</v>
      </c>
      <c r="D24" t="s">
        <v>398</v>
      </c>
      <c r="E24" t="s">
        <v>400</v>
      </c>
      <c r="F24" t="s">
        <v>153</v>
      </c>
      <c r="G24" t="s">
        <v>28</v>
      </c>
      <c r="H24" t="s">
        <v>154</v>
      </c>
    </row>
    <row r="25" spans="1:8" ht="12.75">
      <c r="A25">
        <v>4225</v>
      </c>
      <c r="B25" t="s">
        <v>155</v>
      </c>
      <c r="C25" t="s">
        <v>156</v>
      </c>
      <c r="D25" t="s">
        <v>157</v>
      </c>
      <c r="E25" t="s">
        <v>158</v>
      </c>
      <c r="F25" t="s">
        <v>159</v>
      </c>
      <c r="G25" t="s">
        <v>28</v>
      </c>
      <c r="H25" t="s">
        <v>160</v>
      </c>
    </row>
    <row r="26" spans="1:8" ht="12.75">
      <c r="A26">
        <v>4226</v>
      </c>
      <c r="B26" t="s">
        <v>401</v>
      </c>
      <c r="C26" t="s">
        <v>151</v>
      </c>
      <c r="D26" t="s">
        <v>152</v>
      </c>
      <c r="E26" t="s">
        <v>161</v>
      </c>
      <c r="F26" t="s">
        <v>162</v>
      </c>
      <c r="G26" t="s">
        <v>28</v>
      </c>
      <c r="H26" t="s">
        <v>163</v>
      </c>
    </row>
    <row r="27" spans="1:8" ht="12.75">
      <c r="A27">
        <v>4227</v>
      </c>
      <c r="B27" t="s">
        <v>164</v>
      </c>
      <c r="C27" t="s">
        <v>165</v>
      </c>
      <c r="D27" t="s">
        <v>166</v>
      </c>
      <c r="E27" t="s">
        <v>167</v>
      </c>
      <c r="F27" t="s">
        <v>168</v>
      </c>
      <c r="G27" t="s">
        <v>28</v>
      </c>
      <c r="H27" t="s">
        <v>169</v>
      </c>
    </row>
    <row r="28" spans="1:8" ht="12.75">
      <c r="A28">
        <v>4228</v>
      </c>
      <c r="B28" t="s">
        <v>170</v>
      </c>
      <c r="C28" t="s">
        <v>171</v>
      </c>
      <c r="D28" t="s">
        <v>172</v>
      </c>
      <c r="E28" t="s">
        <v>173</v>
      </c>
      <c r="F28" t="s">
        <v>174</v>
      </c>
      <c r="G28" t="s">
        <v>28</v>
      </c>
      <c r="H28" t="s">
        <v>175</v>
      </c>
    </row>
    <row r="29" spans="1:8" ht="12.75">
      <c r="A29">
        <v>4229</v>
      </c>
      <c r="B29" t="s">
        <v>176</v>
      </c>
      <c r="C29" t="s">
        <v>177</v>
      </c>
      <c r="D29" t="s">
        <v>178</v>
      </c>
      <c r="E29" t="s">
        <v>179</v>
      </c>
      <c r="F29" t="s">
        <v>180</v>
      </c>
      <c r="G29" t="s">
        <v>28</v>
      </c>
      <c r="H29" t="s">
        <v>181</v>
      </c>
    </row>
    <row r="30" spans="1:8" ht="12.75">
      <c r="A30">
        <v>4230</v>
      </c>
      <c r="B30" t="s">
        <v>182</v>
      </c>
      <c r="C30" t="s">
        <v>183</v>
      </c>
      <c r="D30" t="s">
        <v>184</v>
      </c>
      <c r="E30" t="s">
        <v>185</v>
      </c>
      <c r="F30" t="s">
        <v>186</v>
      </c>
      <c r="G30" t="s">
        <v>28</v>
      </c>
      <c r="H30" t="s">
        <v>187</v>
      </c>
    </row>
    <row r="31" spans="1:8" ht="12.75">
      <c r="A31">
        <v>4231</v>
      </c>
      <c r="B31" t="s">
        <v>188</v>
      </c>
      <c r="C31" t="s">
        <v>189</v>
      </c>
      <c r="D31" t="s">
        <v>190</v>
      </c>
      <c r="E31" t="s">
        <v>191</v>
      </c>
      <c r="F31" t="s">
        <v>192</v>
      </c>
      <c r="G31" t="s">
        <v>28</v>
      </c>
      <c r="H31" t="s">
        <v>193</v>
      </c>
    </row>
    <row r="32" spans="1:8" ht="12.75">
      <c r="A32">
        <v>4232</v>
      </c>
      <c r="B32" t="s">
        <v>194</v>
      </c>
      <c r="C32" t="s">
        <v>195</v>
      </c>
      <c r="D32" t="s">
        <v>196</v>
      </c>
      <c r="E32" t="s">
        <v>197</v>
      </c>
      <c r="F32" t="s">
        <v>198</v>
      </c>
      <c r="G32" t="s">
        <v>28</v>
      </c>
      <c r="H32" t="s">
        <v>199</v>
      </c>
    </row>
    <row r="33" spans="1:8" ht="12.75">
      <c r="A33">
        <v>4233</v>
      </c>
      <c r="B33" t="s">
        <v>200</v>
      </c>
      <c r="C33" t="s">
        <v>201</v>
      </c>
      <c r="D33" t="s">
        <v>202</v>
      </c>
      <c r="E33" t="s">
        <v>203</v>
      </c>
      <c r="F33" t="s">
        <v>204</v>
      </c>
      <c r="G33" t="s">
        <v>28</v>
      </c>
      <c r="H33" t="s">
        <v>205</v>
      </c>
    </row>
    <row r="34" spans="1:8" ht="12.75">
      <c r="A34">
        <v>4234</v>
      </c>
      <c r="B34" t="s">
        <v>206</v>
      </c>
      <c r="C34" t="s">
        <v>207</v>
      </c>
      <c r="D34" t="s">
        <v>208</v>
      </c>
      <c r="E34" t="s">
        <v>209</v>
      </c>
      <c r="F34" t="s">
        <v>210</v>
      </c>
      <c r="G34" t="s">
        <v>28</v>
      </c>
      <c r="H34" t="s">
        <v>211</v>
      </c>
    </row>
    <row r="35" spans="1:8" ht="12.75">
      <c r="A35">
        <v>4235</v>
      </c>
      <c r="B35" t="s">
        <v>212</v>
      </c>
      <c r="C35" t="s">
        <v>213</v>
      </c>
      <c r="D35" t="s">
        <v>214</v>
      </c>
      <c r="E35" t="s">
        <v>215</v>
      </c>
      <c r="F35" t="s">
        <v>216</v>
      </c>
      <c r="G35" t="s">
        <v>28</v>
      </c>
      <c r="H35" t="s">
        <v>217</v>
      </c>
    </row>
    <row r="36" spans="1:8" ht="12.75">
      <c r="A36">
        <v>4236</v>
      </c>
      <c r="B36" t="s">
        <v>218</v>
      </c>
      <c r="C36" t="s">
        <v>219</v>
      </c>
      <c r="D36" t="s">
        <v>220</v>
      </c>
      <c r="E36" t="s">
        <v>221</v>
      </c>
      <c r="F36" t="s">
        <v>222</v>
      </c>
      <c r="G36" t="s">
        <v>28</v>
      </c>
      <c r="H36" t="s">
        <v>223</v>
      </c>
    </row>
    <row r="37" spans="1:8" ht="12.75">
      <c r="A37">
        <v>4237</v>
      </c>
      <c r="B37" t="s">
        <v>224</v>
      </c>
      <c r="C37" t="s">
        <v>225</v>
      </c>
      <c r="D37" t="s">
        <v>226</v>
      </c>
      <c r="E37" t="s">
        <v>227</v>
      </c>
      <c r="F37" t="s">
        <v>228</v>
      </c>
      <c r="G37" t="s">
        <v>28</v>
      </c>
      <c r="H37" t="s">
        <v>229</v>
      </c>
    </row>
    <row r="38" spans="1:8" ht="12.75">
      <c r="A38">
        <v>4238</v>
      </c>
      <c r="B38" t="s">
        <v>404</v>
      </c>
      <c r="C38" t="s">
        <v>230</v>
      </c>
      <c r="D38" t="s">
        <v>231</v>
      </c>
      <c r="E38" t="s">
        <v>232</v>
      </c>
      <c r="F38" t="s">
        <v>233</v>
      </c>
      <c r="G38" t="s">
        <v>28</v>
      </c>
      <c r="H38" t="s">
        <v>234</v>
      </c>
    </row>
    <row r="39" spans="1:8" ht="12.75">
      <c r="A39">
        <v>4239</v>
      </c>
      <c r="B39" t="s">
        <v>235</v>
      </c>
      <c r="C39" t="s">
        <v>236</v>
      </c>
      <c r="D39" t="s">
        <v>237</v>
      </c>
      <c r="E39" t="s">
        <v>238</v>
      </c>
      <c r="F39" t="s">
        <v>239</v>
      </c>
      <c r="G39" t="s">
        <v>28</v>
      </c>
      <c r="H39" t="s">
        <v>240</v>
      </c>
    </row>
    <row r="40" spans="1:8" ht="12.75">
      <c r="A40">
        <v>4240</v>
      </c>
      <c r="B40" t="s">
        <v>241</v>
      </c>
      <c r="C40" t="s">
        <v>242</v>
      </c>
      <c r="D40" t="s">
        <v>243</v>
      </c>
      <c r="E40" t="s">
        <v>244</v>
      </c>
      <c r="F40" t="s">
        <v>245</v>
      </c>
      <c r="G40" t="s">
        <v>28</v>
      </c>
      <c r="H40" t="s">
        <v>246</v>
      </c>
    </row>
    <row r="41" spans="1:8" ht="12.75">
      <c r="A41">
        <v>4241</v>
      </c>
      <c r="B41" t="s">
        <v>247</v>
      </c>
      <c r="C41" t="s">
        <v>248</v>
      </c>
      <c r="D41" t="s">
        <v>249</v>
      </c>
      <c r="E41" t="s">
        <v>250</v>
      </c>
      <c r="F41" t="s">
        <v>251</v>
      </c>
      <c r="G41" t="s">
        <v>28</v>
      </c>
      <c r="H41" t="s">
        <v>252</v>
      </c>
    </row>
    <row r="42" spans="1:8" ht="12.75">
      <c r="A42">
        <v>4242</v>
      </c>
      <c r="B42" t="s">
        <v>253</v>
      </c>
      <c r="C42" t="s">
        <v>248</v>
      </c>
      <c r="D42" t="s">
        <v>249</v>
      </c>
      <c r="E42" t="s">
        <v>254</v>
      </c>
      <c r="F42" t="s">
        <v>255</v>
      </c>
      <c r="G42" t="s">
        <v>28</v>
      </c>
      <c r="H42" t="s">
        <v>256</v>
      </c>
    </row>
    <row r="43" spans="1:8" ht="12.75">
      <c r="A43">
        <v>4244</v>
      </c>
      <c r="B43" t="s">
        <v>257</v>
      </c>
      <c r="C43" t="s">
        <v>258</v>
      </c>
      <c r="D43" t="s">
        <v>259</v>
      </c>
      <c r="E43" t="s">
        <v>260</v>
      </c>
      <c r="F43" t="s">
        <v>261</v>
      </c>
      <c r="G43" t="s">
        <v>28</v>
      </c>
      <c r="H43" t="s">
        <v>262</v>
      </c>
    </row>
    <row r="44" spans="1:8" ht="12.75">
      <c r="A44">
        <v>4245</v>
      </c>
      <c r="B44" t="s">
        <v>263</v>
      </c>
      <c r="C44" t="s">
        <v>264</v>
      </c>
      <c r="D44" t="s">
        <v>265</v>
      </c>
      <c r="E44" t="s">
        <v>266</v>
      </c>
      <c r="F44" t="s">
        <v>267</v>
      </c>
      <c r="G44" t="s">
        <v>28</v>
      </c>
      <c r="H44" t="s">
        <v>268</v>
      </c>
    </row>
    <row r="45" spans="1:8" ht="12.75">
      <c r="A45">
        <v>4246</v>
      </c>
      <c r="B45" t="s">
        <v>269</v>
      </c>
      <c r="C45" t="s">
        <v>270</v>
      </c>
      <c r="D45" t="s">
        <v>271</v>
      </c>
      <c r="E45" t="s">
        <v>272</v>
      </c>
      <c r="F45" t="s">
        <v>273</v>
      </c>
      <c r="G45" t="s">
        <v>28</v>
      </c>
      <c r="H45" t="s">
        <v>274</v>
      </c>
    </row>
    <row r="46" spans="1:8" ht="12.75">
      <c r="A46">
        <v>4247</v>
      </c>
      <c r="B46" t="s">
        <v>275</v>
      </c>
      <c r="C46" t="s">
        <v>270</v>
      </c>
      <c r="D46" t="s">
        <v>271</v>
      </c>
      <c r="E46" t="s">
        <v>276</v>
      </c>
      <c r="F46" t="s">
        <v>277</v>
      </c>
      <c r="G46" t="s">
        <v>28</v>
      </c>
      <c r="H46" t="s">
        <v>278</v>
      </c>
    </row>
    <row r="47" spans="1:8" ht="12.75">
      <c r="A47">
        <v>4248</v>
      </c>
      <c r="B47" t="s">
        <v>279</v>
      </c>
      <c r="C47" t="s">
        <v>280</v>
      </c>
      <c r="D47" t="s">
        <v>281</v>
      </c>
      <c r="E47" t="s">
        <v>282</v>
      </c>
      <c r="F47" t="s">
        <v>283</v>
      </c>
      <c r="G47" t="s">
        <v>28</v>
      </c>
      <c r="H47" t="s">
        <v>284</v>
      </c>
    </row>
    <row r="48" spans="1:8" ht="12.75">
      <c r="A48">
        <v>4249</v>
      </c>
      <c r="B48" t="s">
        <v>285</v>
      </c>
      <c r="C48" t="s">
        <v>280</v>
      </c>
      <c r="D48" t="s">
        <v>281</v>
      </c>
      <c r="E48" t="s">
        <v>286</v>
      </c>
      <c r="F48" t="s">
        <v>287</v>
      </c>
      <c r="G48" t="s">
        <v>28</v>
      </c>
      <c r="H48" t="s">
        <v>288</v>
      </c>
    </row>
    <row r="49" spans="1:8" ht="12.75">
      <c r="A49">
        <v>4250</v>
      </c>
      <c r="B49" t="s">
        <v>289</v>
      </c>
      <c r="C49" t="s">
        <v>290</v>
      </c>
      <c r="D49" t="s">
        <v>291</v>
      </c>
      <c r="E49" t="s">
        <v>292</v>
      </c>
      <c r="F49" t="s">
        <v>293</v>
      </c>
      <c r="G49" t="s">
        <v>28</v>
      </c>
      <c r="H49" t="s">
        <v>294</v>
      </c>
    </row>
    <row r="50" spans="1:8" ht="12.75">
      <c r="A50">
        <v>4251</v>
      </c>
      <c r="B50" t="s">
        <v>295</v>
      </c>
      <c r="C50" t="s">
        <v>296</v>
      </c>
      <c r="D50" t="s">
        <v>297</v>
      </c>
      <c r="E50" t="s">
        <v>298</v>
      </c>
      <c r="F50" t="s">
        <v>299</v>
      </c>
      <c r="G50" t="s">
        <v>28</v>
      </c>
      <c r="H50" t="s">
        <v>300</v>
      </c>
    </row>
    <row r="51" spans="1:8" ht="12.75">
      <c r="A51">
        <v>4252</v>
      </c>
      <c r="B51" t="s">
        <v>301</v>
      </c>
      <c r="C51" t="s">
        <v>302</v>
      </c>
      <c r="D51" t="s">
        <v>303</v>
      </c>
      <c r="E51" t="s">
        <v>304</v>
      </c>
      <c r="F51" t="s">
        <v>305</v>
      </c>
      <c r="G51" t="s">
        <v>28</v>
      </c>
      <c r="H51" t="s">
        <v>306</v>
      </c>
    </row>
    <row r="52" spans="1:8" ht="12.75">
      <c r="A52">
        <v>4253</v>
      </c>
      <c r="B52" t="s">
        <v>307</v>
      </c>
      <c r="C52" t="s">
        <v>308</v>
      </c>
      <c r="D52" t="s">
        <v>309</v>
      </c>
      <c r="E52" t="s">
        <v>310</v>
      </c>
      <c r="F52" t="s">
        <v>311</v>
      </c>
      <c r="G52" t="s">
        <v>28</v>
      </c>
      <c r="H52" t="s">
        <v>312</v>
      </c>
    </row>
    <row r="53" spans="1:8" ht="12.75">
      <c r="A53">
        <v>4254</v>
      </c>
      <c r="B53" t="s">
        <v>313</v>
      </c>
      <c r="C53" t="s">
        <v>314</v>
      </c>
      <c r="D53" t="s">
        <v>315</v>
      </c>
      <c r="E53" t="s">
        <v>316</v>
      </c>
      <c r="F53" t="s">
        <v>317</v>
      </c>
      <c r="G53" t="s">
        <v>28</v>
      </c>
      <c r="H53" t="s">
        <v>318</v>
      </c>
    </row>
    <row r="54" spans="1:8" ht="12.75">
      <c r="A54">
        <v>4255</v>
      </c>
      <c r="B54" t="s">
        <v>319</v>
      </c>
      <c r="C54" t="s">
        <v>320</v>
      </c>
      <c r="D54" t="s">
        <v>321</v>
      </c>
      <c r="E54" t="s">
        <v>322</v>
      </c>
      <c r="F54" t="s">
        <v>323</v>
      </c>
      <c r="G54" t="s">
        <v>28</v>
      </c>
      <c r="H54" t="s">
        <v>324</v>
      </c>
    </row>
    <row r="55" spans="1:8" ht="12.75">
      <c r="A55">
        <v>4257</v>
      </c>
      <c r="B55" t="s">
        <v>325</v>
      </c>
      <c r="C55" t="s">
        <v>326</v>
      </c>
      <c r="D55" t="s">
        <v>327</v>
      </c>
      <c r="E55" t="s">
        <v>328</v>
      </c>
      <c r="F55" t="s">
        <v>329</v>
      </c>
      <c r="G55" t="s">
        <v>28</v>
      </c>
      <c r="H55" t="s">
        <v>330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藤田和洋</cp:lastModifiedBy>
  <cp:lastPrinted>2014-10-06T09:05:30Z</cp:lastPrinted>
  <dcterms:created xsi:type="dcterms:W3CDTF">2002-08-15T00:58:44Z</dcterms:created>
  <dcterms:modified xsi:type="dcterms:W3CDTF">2018-09-09T22:24:19Z</dcterms:modified>
  <cp:category/>
  <cp:version/>
  <cp:contentType/>
  <cp:contentStatus/>
</cp:coreProperties>
</file>