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'Sheet1'!$B$1:$N$117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<sst xmlns="http://schemas.openxmlformats.org/spreadsheetml/2006/main" count="608" uniqueCount="601">
  <si>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</si>
  <si>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</si>
  <si>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</si>
  <si>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</si>
  <si>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</si>
  <si>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</si>
  <si>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</si>
  <si>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</si>
  <si>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</si>
  <si>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</si>
  <si>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</si>
  <si>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</si>
  <si>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</si>
  <si>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</si>
  <si>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</si>
  <si>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</si>
  <si>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110ｍＨ（男）</t>
  </si>
  <si>
    <t>100ｍＨ(女）</t>
  </si>
  <si>
    <t>400ｍＨ（男）</t>
  </si>
  <si>
    <t>400ｍＨ（女）</t>
  </si>
  <si>
    <t>砲丸投（女）</t>
  </si>
  <si>
    <t>三段跳(男)</t>
  </si>
  <si>
    <t>円盤投（女）</t>
  </si>
  <si>
    <t>やり投（男）</t>
  </si>
  <si>
    <t>やり投（女）</t>
  </si>
  <si>
    <t>5000ｍ（女ｵｰﾌﾟﾝ）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</si>
  <si>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</si>
  <si>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</si>
  <si>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</si>
  <si>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</si>
  <si>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</si>
  <si>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</si>
  <si>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</si>
  <si>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</si>
  <si>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</si>
  <si>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</si>
  <si>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</si>
  <si>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</si>
  <si>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</si>
  <si>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</si>
  <si>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</si>
  <si>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</si>
  <si>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</si>
  <si>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</si>
  <si>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</si>
  <si>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</si>
  <si>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</si>
  <si>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</si>
  <si>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</si>
  <si>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</si>
  <si>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</si>
  <si>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</si>
  <si>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</si>
  <si>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</si>
  <si>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</si>
  <si>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</si>
  <si>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</si>
  <si>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</si>
  <si>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</si>
  <si>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</si>
  <si>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</si>
  <si>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</si>
  <si>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</si>
  <si>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</si>
  <si>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</si>
  <si>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</si>
  <si>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</si>
  <si>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</si>
  <si>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</si>
  <si>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</si>
  <si>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</si>
  <si>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</si>
  <si>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</si>
  <si>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</si>
  <si>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</si>
  <si>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</si>
  <si>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</si>
  <si>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</si>
  <si>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</si>
  <si>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</si>
  <si>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</si>
  <si>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</si>
  <si>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</si>
  <si>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</si>
  <si>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</si>
  <si>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</si>
  <si>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</si>
  <si>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</si>
  <si>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</si>
  <si>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</si>
  <si>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</si>
  <si>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</si>
  <si>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</si>
  <si>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</si>
  <si>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</si>
  <si>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</si>
  <si>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</si>
  <si>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</si>
  <si>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</si>
  <si>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</si>
  <si>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</si>
  <si>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</si>
  <si>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</si>
  <si>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</si>
  <si>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</si>
  <si>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</si>
  <si>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</si>
  <si>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</si>
  <si>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</si>
  <si>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</si>
  <si>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</si>
  <si>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</si>
  <si>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</si>
  <si>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</si>
  <si>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</si>
  <si>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</si>
  <si>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</si>
  <si>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</si>
  <si>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</si>
  <si>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</si>
  <si>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</si>
  <si>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</si>
  <si>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</si>
  <si>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</si>
  <si>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</si>
  <si>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</si>
  <si>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</si>
  <si>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</si>
  <si>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</si>
  <si>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</si>
  <si>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</si>
  <si>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</si>
  <si>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</si>
  <si>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</si>
  <si>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</si>
  <si>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</si>
  <si>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</si>
  <si>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</si>
  <si>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</si>
  <si>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</si>
  <si>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</si>
  <si>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</si>
  <si>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</si>
  <si>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</si>
  <si>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</si>
  <si>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</si>
  <si>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</si>
  <si>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</si>
  <si>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</si>
  <si>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</si>
  <si>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</si>
  <si>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</si>
  <si>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</si>
  <si>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</si>
  <si>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</si>
  <si>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</si>
  <si>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</si>
  <si>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</si>
  <si>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</si>
  <si>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</si>
  <si>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</si>
  <si>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</si>
  <si>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</si>
  <si>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</si>
  <si>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</si>
  <si>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</si>
  <si>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</si>
  <si>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</si>
  <si>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</si>
  <si>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</si>
  <si>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</si>
  <si>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</si>
  <si>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</si>
  <si>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</si>
  <si>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</si>
  <si>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</si>
  <si>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</si>
  <si>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</si>
  <si>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</si>
  <si>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</si>
  <si>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</si>
  <si>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</si>
  <si>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</si>
  <si>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</si>
  <si>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</si>
  <si>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</si>
  <si>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</si>
  <si>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</si>
  <si>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</si>
  <si>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</si>
  <si>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</si>
  <si>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</si>
  <si>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</si>
  <si>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</si>
  <si>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</si>
  <si>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</si>
  <si>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</si>
  <si>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</si>
  <si>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</si>
  <si>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</si>
  <si>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280115　三洋電機ｿﾌﾄｴﾅｼﾞｰ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</si>
  <si>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</si>
  <si>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</si>
  <si>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</si>
  <si>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</si>
  <si>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</si>
  <si>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</si>
  <si>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</si>
  <si>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</si>
  <si>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</si>
  <si>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</si>
  <si>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</si>
  <si>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</si>
  <si>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</si>
  <si>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</si>
  <si>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</si>
  <si>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</si>
  <si>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</si>
  <si>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</si>
  <si>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</si>
  <si>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</si>
  <si>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</si>
  <si>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</si>
  <si>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</si>
  <si>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</si>
  <si>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</si>
  <si>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</si>
  <si>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</si>
  <si>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</si>
  <si>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</si>
  <si>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</si>
  <si>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</si>
  <si>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</si>
  <si>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</si>
  <si>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</si>
  <si>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</si>
  <si>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</si>
  <si>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</si>
  <si>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</si>
  <si>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</si>
  <si>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</si>
  <si>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</si>
  <si>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</si>
  <si>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</si>
  <si>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</si>
  <si>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</si>
  <si>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</si>
  <si>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</si>
  <si>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</si>
  <si>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</si>
  <si>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</si>
  <si>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</si>
  <si>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</si>
  <si>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</si>
  <si>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</si>
  <si>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</si>
  <si>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</si>
  <si>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</si>
  <si>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</si>
  <si>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</si>
  <si>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</si>
  <si>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</si>
  <si>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</si>
  <si>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</si>
  <si>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</si>
  <si>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</si>
  <si>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</si>
  <si>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</si>
  <si>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</si>
  <si>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</si>
  <si>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</si>
  <si>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</si>
  <si>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</si>
  <si>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</si>
  <si>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</si>
  <si>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</si>
  <si>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</si>
  <si>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</si>
  <si>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</si>
  <si>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</si>
  <si>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</si>
  <si>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</si>
  <si>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</si>
  <si>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</si>
  <si>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</si>
  <si>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</si>
  <si>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</si>
  <si>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</si>
  <si>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</si>
  <si>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</si>
  <si>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</si>
  <si>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</si>
  <si>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</si>
  <si>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</si>
  <si>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</si>
  <si>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</si>
  <si>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</si>
  <si>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</si>
  <si>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</si>
  <si>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</si>
  <si>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</si>
  <si>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</si>
  <si>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</si>
  <si>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</si>
  <si>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</si>
  <si>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</si>
  <si>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</si>
  <si>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</si>
  <si>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</si>
  <si>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</si>
  <si>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</si>
  <si>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</si>
  <si>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</si>
  <si>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</si>
  <si>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</si>
  <si>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</si>
  <si>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</si>
  <si>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</si>
  <si>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</si>
  <si>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</si>
  <si>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</si>
  <si>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</si>
  <si>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</si>
  <si>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</si>
  <si>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</si>
  <si>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</si>
  <si>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</si>
  <si>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</si>
  <si>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</si>
  <si>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</si>
  <si>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</si>
  <si>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</si>
  <si>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</si>
  <si>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</si>
  <si>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</si>
  <si>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</si>
  <si>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</si>
  <si>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</si>
  <si>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</si>
  <si>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</si>
  <si>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</si>
  <si>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</si>
  <si>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</si>
  <si>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</si>
  <si>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</si>
  <si>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</si>
  <si>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</si>
  <si>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</si>
  <si>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</si>
  <si>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</si>
  <si>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</si>
  <si>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</si>
  <si>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</si>
  <si>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</si>
  <si>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</si>
  <si>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</si>
  <si>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</si>
  <si>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</si>
  <si>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</si>
  <si>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</si>
  <si>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</si>
  <si>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</si>
  <si>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</si>
  <si>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</si>
  <si>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</si>
  <si>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</si>
  <si>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</si>
  <si>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</si>
  <si>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</si>
  <si>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</si>
  <si>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</si>
  <si>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</si>
  <si>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</si>
  <si>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</si>
  <si>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</si>
  <si>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</si>
  <si>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</si>
  <si>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</si>
  <si>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</si>
  <si>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</si>
  <si>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</si>
  <si>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</si>
  <si>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</si>
  <si>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</si>
  <si>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</si>
  <si>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</si>
  <si>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</si>
  <si>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</si>
  <si>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</si>
  <si>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</si>
  <si>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</si>
  <si>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</si>
  <si>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</si>
  <si>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</si>
  <si>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</si>
  <si>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</si>
  <si>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</si>
  <si>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</si>
  <si>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</si>
  <si>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</si>
  <si>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</si>
  <si>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</si>
  <si>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</si>
  <si>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</si>
  <si>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</si>
  <si>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</si>
  <si>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</si>
  <si>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</si>
  <si>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</si>
  <si>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</si>
  <si>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</si>
  <si>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</si>
  <si>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</si>
  <si>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</si>
  <si>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</si>
  <si>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</si>
  <si>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</si>
  <si>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</si>
  <si>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</si>
  <si>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</si>
  <si>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</si>
  <si>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</si>
  <si>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</si>
  <si>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</si>
  <si>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</si>
  <si>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</si>
  <si>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</si>
  <si>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</si>
  <si>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</si>
  <si>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</si>
  <si>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</si>
  <si>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</si>
  <si>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</si>
  <si>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</si>
  <si>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</si>
  <si>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</si>
  <si>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</si>
  <si>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</si>
  <si>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</si>
  <si>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</si>
  <si>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</si>
  <si>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</si>
  <si>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</si>
  <si>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</si>
  <si>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</si>
  <si>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</si>
  <si>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</si>
  <si>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</si>
  <si>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</si>
  <si>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</si>
  <si>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</si>
  <si>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</si>
  <si>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</si>
  <si>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</si>
  <si>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</si>
  <si>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</si>
  <si>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</si>
  <si>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</si>
  <si>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</si>
  <si>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</si>
  <si>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</si>
  <si>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</si>
  <si>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</si>
  <si>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</si>
  <si>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</si>
  <si>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</si>
  <si>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</si>
  <si>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</si>
  <si>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</si>
  <si>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</si>
  <si>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</si>
  <si>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</si>
  <si>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</si>
  <si>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</si>
  <si>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</si>
  <si>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</si>
  <si>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</si>
  <si>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</si>
  <si>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</si>
  <si>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</si>
  <si>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</si>
  <si>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</si>
  <si>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</si>
  <si>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</si>
  <si>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</si>
  <si>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</si>
  <si>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</si>
  <si>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</si>
  <si>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</si>
  <si>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</si>
  <si>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</si>
  <si>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</si>
  <si>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</si>
  <si>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</si>
  <si>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</si>
  <si>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</si>
  <si>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</si>
  <si>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</si>
  <si>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</si>
  <si>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</si>
  <si>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</si>
  <si>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</si>
  <si>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</si>
  <si>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</si>
  <si>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</si>
  <si>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</si>
  <si>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</si>
  <si>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</si>
  <si>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</si>
  <si>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</si>
  <si>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</si>
  <si>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</si>
  <si>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</si>
  <si>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</si>
  <si>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</si>
  <si>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</si>
  <si>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</si>
  <si>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</si>
  <si>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</si>
  <si>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</si>
  <si>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</si>
  <si>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</si>
  <si>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</si>
  <si>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</si>
  <si>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</si>
  <si>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</si>
  <si>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</si>
  <si>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</si>
  <si>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</si>
  <si>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</si>
  <si>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</si>
  <si>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</si>
  <si>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</si>
  <si>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</si>
  <si>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</si>
  <si>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</si>
  <si>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</si>
  <si>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</si>
  <si>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</si>
  <si>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</si>
  <si>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</si>
  <si>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</si>
  <si>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</si>
  <si>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</si>
  <si>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</si>
  <si>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</si>
  <si>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</si>
  <si>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</si>
  <si>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</si>
  <si>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</si>
  <si>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</si>
  <si>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印</t>
  </si>
  <si>
    <t>10000ｍ（男高ｵｰﾌﾟﾝ）</t>
  </si>
  <si>
    <t>280025　兵庫教員Ｃ</t>
  </si>
  <si>
    <t>280034　月見ヶ丘Ｃ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</si>
  <si>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</si>
  <si>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</si>
  <si>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</si>
  <si>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</si>
  <si>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</si>
  <si>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</si>
  <si>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</si>
  <si>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</si>
  <si>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</si>
  <si>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</si>
  <si>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</si>
  <si>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</si>
  <si>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</si>
  <si>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</si>
  <si>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280158　ウダカスポーツAC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</si>
  <si>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</si>
  <si>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</si>
  <si>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</si>
  <si>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</si>
  <si>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</si>
  <si>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</si>
  <si>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</si>
  <si>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</si>
  <si>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</si>
  <si>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</si>
  <si>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999999　（所属候補なし）</t>
  </si>
  <si>
    <t>284237　須磨翔風高</t>
  </si>
  <si>
    <t>個人種目
（リレーは右）</t>
  </si>
  <si>
    <t>①団体名・プログラム部数・責任者名を入力してください。</t>
  </si>
  <si>
    <t>284205　神大附中等</t>
  </si>
  <si>
    <t>入力</t>
  </si>
  <si>
    <t>280227  神戸ﾄﾞﾘｰﾑﾗﾝﾅｰｽﾞ</t>
  </si>
  <si>
    <t>280228  HYOGO TFC</t>
  </si>
  <si>
    <t>280230  ﾅﾁｭﾗﾙRC</t>
  </si>
  <si>
    <t>280231  鈴蘭NAC</t>
  </si>
  <si>
    <t>280232  陸上ｻｰｸﾙNora</t>
  </si>
  <si>
    <t>280234  有野台NAC</t>
  </si>
  <si>
    <t>※下記④の選手情報は、並べ替え不要です。なお、リレーのみ出場の選手も必ず入力してください。</t>
  </si>
  <si>
    <t>10000ｍ（一般男）</t>
  </si>
  <si>
    <t>砲丸投 7.2k（一般男）</t>
  </si>
  <si>
    <t>砲丸投 6.0k（高校男）</t>
  </si>
  <si>
    <t>円盤投 2.0k（一般男）</t>
  </si>
  <si>
    <t>円盤投 1.75k（高校男）</t>
  </si>
  <si>
    <t>メール送信の前に確認を
「入力ミスはありませんか？」</t>
  </si>
  <si>
    <t>緊急連絡先（携帯番号等）</t>
  </si>
  <si>
    <t>用紙郵送・参加料入金を
期日内必着でお願いします。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</si>
</sst>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29" xfId="57" applyFont="1" applyBorder="1" applyAlignment="1" applyProtection="1">
      <alignment vertical="center"/>
      <protection hidden="1"/>
    </xf>
    <xf numFmtId="6" fontId="16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13" fillId="37" borderId="0" xfId="0" applyFont="1" applyFill="1" applyAlignment="1" applyProtection="1">
      <alignment vertical="center"/>
      <protection/>
    </xf>
    <xf numFmtId="0" fontId="1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9" fillId="0" borderId="35" xfId="0" applyFont="1" applyFill="1" applyBorder="1" applyAlignment="1" applyProtection="1">
      <alignment horizontal="center" vertical="center"/>
      <protection hidden="1" locked="0"/>
    </xf>
    <xf numFmtId="0" fontId="19" fillId="0" borderId="36" xfId="0" applyFont="1" applyFill="1" applyBorder="1" applyAlignment="1" applyProtection="1">
      <alignment horizontal="center" vertical="center"/>
      <protection hidden="1" locked="0"/>
    </xf>
    <xf numFmtId="0" fontId="19" fillId="0" borderId="34" xfId="0" applyFont="1" applyFill="1" applyBorder="1" applyAlignment="1" applyProtection="1">
      <alignment horizontal="center" vertical="center"/>
      <protection hidden="1" locked="0"/>
    </xf>
    <xf numFmtId="0" fontId="6" fillId="34" borderId="10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38" xfId="0" applyFill="1" applyBorder="1" applyAlignment="1" applyProtection="1">
      <alignment horizontal="center" vertical="center" textRotation="255"/>
      <protection/>
    </xf>
    <xf numFmtId="0" fontId="57" fillId="38" borderId="0" xfId="0" applyFont="1" applyFill="1" applyAlignment="1" applyProtection="1">
      <alignment horizontal="center" vertical="center" wrapText="1"/>
      <protection/>
    </xf>
    <xf numFmtId="0" fontId="57" fillId="38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hidden="1" locked="0"/>
    </xf>
    <xf numFmtId="0" fontId="57" fillId="38" borderId="0" xfId="0" applyFont="1" applyFill="1" applyBorder="1" applyAlignment="1" applyProtection="1">
      <alignment horizontal="center" vertical="center" wrapText="1"/>
      <protection/>
    </xf>
    <xf numFmtId="0" fontId="57" fillId="38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9</xdr:row>
      <xdr:rowOff>76200</xdr:rowOff>
    </xdr:from>
    <xdr:to>
      <xdr:col>13</xdr:col>
      <xdr:colOff>457200</xdr:colOff>
      <xdr:row>13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7029450" y="2457450"/>
          <a:ext cx="1752600" cy="1104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5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9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9.0039062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96" t="s">
        <v>76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03" t="s">
        <v>130</v>
      </c>
      <c r="Q1" s="114" t="s">
        <v>598</v>
      </c>
      <c r="R1" s="115"/>
      <c r="S1" s="115"/>
      <c r="T1" s="115"/>
    </row>
    <row r="2" spans="2:20" ht="24">
      <c r="B2" s="96" t="s">
        <v>140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103"/>
      <c r="Q2" s="115"/>
      <c r="R2" s="115"/>
      <c r="S2" s="115"/>
      <c r="T2" s="115"/>
    </row>
    <row r="3" spans="2:20" ht="17.25">
      <c r="B3" s="98" t="s">
        <v>583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3"/>
      <c r="P3" s="103"/>
      <c r="Q3" s="115"/>
      <c r="R3" s="115"/>
      <c r="S3" s="115"/>
      <c r="T3" s="115"/>
    </row>
    <row r="4" spans="1:19" ht="30" customHeight="1">
      <c r="A4" s="8">
        <f>E4</f>
        <v>0</v>
      </c>
      <c r="D4" s="6" t="s">
        <v>4</v>
      </c>
      <c r="E4" s="106"/>
      <c r="F4" s="107"/>
      <c r="G4" s="107"/>
      <c r="H4" s="108"/>
      <c r="I4" s="101" t="s">
        <v>523</v>
      </c>
      <c r="J4" s="102"/>
      <c r="K4" s="102"/>
      <c r="L4" s="102"/>
      <c r="M4" s="102"/>
      <c r="N4" s="102"/>
      <c r="O4" s="3"/>
      <c r="P4" s="103"/>
      <c r="Q4" s="49" t="s">
        <v>133</v>
      </c>
      <c r="R4" s="11" t="s">
        <v>134</v>
      </c>
      <c r="S4" s="43" t="s">
        <v>139</v>
      </c>
    </row>
    <row r="5" spans="4:19" ht="24" customHeight="1">
      <c r="D5" s="6" t="s">
        <v>141</v>
      </c>
      <c r="E5" s="106"/>
      <c r="F5" s="107"/>
      <c r="G5" s="107"/>
      <c r="H5" s="93" t="s">
        <v>551</v>
      </c>
      <c r="K5" s="83" t="s">
        <v>132</v>
      </c>
      <c r="L5" s="85"/>
      <c r="M5" s="84" t="s">
        <v>131</v>
      </c>
      <c r="O5" s="3"/>
      <c r="P5" s="103"/>
      <c r="Q5" s="79">
        <f>E4</f>
        <v>0</v>
      </c>
      <c r="R5" s="80">
        <f>L5</f>
        <v>0</v>
      </c>
      <c r="S5" s="81">
        <f>I14</f>
        <v>0</v>
      </c>
    </row>
    <row r="6" spans="4:20" ht="24" customHeight="1">
      <c r="D6" s="6" t="s">
        <v>599</v>
      </c>
      <c r="E6" s="117"/>
      <c r="F6" s="117"/>
      <c r="G6" s="117"/>
      <c r="H6" s="117"/>
      <c r="K6" s="83"/>
      <c r="L6" s="116"/>
      <c r="M6" s="84"/>
      <c r="O6" s="3"/>
      <c r="P6" s="103"/>
      <c r="Q6" s="118" t="s">
        <v>600</v>
      </c>
      <c r="R6" s="119"/>
      <c r="S6" s="119"/>
      <c r="T6" s="119"/>
    </row>
    <row r="7" spans="10:20" ht="13.5">
      <c r="J7" s="9"/>
      <c r="P7" s="103"/>
      <c r="Q7" s="119"/>
      <c r="R7" s="119"/>
      <c r="S7" s="119"/>
      <c r="T7" s="119"/>
    </row>
    <row r="8" spans="2:20" ht="17.25">
      <c r="B8" s="82" t="s">
        <v>94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P8" s="103"/>
      <c r="Q8" s="119"/>
      <c r="R8" s="119"/>
      <c r="S8" s="119"/>
      <c r="T8" s="119"/>
    </row>
    <row r="9" spans="4:20" ht="13.5">
      <c r="D9" s="9"/>
      <c r="E9" s="17" t="s">
        <v>0</v>
      </c>
      <c r="F9" s="17" t="s">
        <v>91</v>
      </c>
      <c r="P9" s="103"/>
      <c r="Q9" s="119"/>
      <c r="R9" s="119"/>
      <c r="S9" s="119"/>
      <c r="T9" s="119"/>
    </row>
    <row r="10" spans="4:19" ht="14.25">
      <c r="D10" s="24" t="s">
        <v>90</v>
      </c>
      <c r="E10" s="25" t="s">
        <v>92</v>
      </c>
      <c r="F10" s="25" t="s">
        <v>93</v>
      </c>
      <c r="I10" s="8" t="s">
        <v>138</v>
      </c>
      <c r="P10" s="103"/>
      <c r="Q10" s="49" t="s">
        <v>144</v>
      </c>
      <c r="R10" s="11" t="s">
        <v>143</v>
      </c>
      <c r="S10" s="43" t="s">
        <v>91</v>
      </c>
    </row>
    <row r="11" spans="1:19" ht="20.25">
      <c r="A11" s="8">
        <f>$E$4</f>
        <v>0</v>
      </c>
      <c r="D11" s="10" t="s">
        <v>79</v>
      </c>
      <c r="E11" s="64"/>
      <c r="F11" s="64"/>
      <c r="H11" s="9" t="s">
        <v>135</v>
      </c>
      <c r="I11" s="76">
        <f>COUNTA(I25:I117)*500</f>
        <v>0</v>
      </c>
      <c r="K11" s="9"/>
      <c r="P11" s="103"/>
      <c r="Q11" s="89">
        <f>IF(R11="","",$E$4)</f>
      </c>
      <c r="R11" s="90">
        <f aca="true" t="shared" si="0" ref="R11:S14">IF(E11="","",E11)</f>
      </c>
      <c r="S11" s="91">
        <f t="shared" si="0"/>
      </c>
    </row>
    <row r="12" spans="1:19" ht="20.25">
      <c r="A12" s="8">
        <f>$E$4</f>
        <v>0</v>
      </c>
      <c r="D12" s="10" t="s">
        <v>80</v>
      </c>
      <c r="E12" s="64"/>
      <c r="F12" s="64"/>
      <c r="H12" s="9" t="s">
        <v>71</v>
      </c>
      <c r="I12" s="76">
        <f>COUNTA(E19:E20)*800</f>
        <v>0</v>
      </c>
      <c r="K12" s="9"/>
      <c r="P12" s="103"/>
      <c r="Q12" s="89">
        <f>IF(R12="","",$E$4)</f>
      </c>
      <c r="R12" s="90">
        <f t="shared" si="0"/>
      </c>
      <c r="S12" s="91">
        <f t="shared" si="0"/>
      </c>
    </row>
    <row r="13" spans="1:19" ht="20.25">
      <c r="A13" s="8">
        <f>$E$4</f>
        <v>0</v>
      </c>
      <c r="D13" s="10" t="s">
        <v>81</v>
      </c>
      <c r="E13" s="64"/>
      <c r="F13" s="64"/>
      <c r="H13" s="74" t="s">
        <v>136</v>
      </c>
      <c r="I13" s="77">
        <f>L5*600</f>
        <v>0</v>
      </c>
      <c r="P13" s="103"/>
      <c r="Q13" s="89">
        <f>IF(R13="","",$E$4)</f>
      </c>
      <c r="R13" s="90">
        <f t="shared" si="0"/>
      </c>
      <c r="S13" s="91">
        <f t="shared" si="0"/>
      </c>
    </row>
    <row r="14" spans="1:19" ht="21" thickBot="1">
      <c r="A14" s="8">
        <f>$E$4</f>
        <v>0</v>
      </c>
      <c r="D14" s="10" t="s">
        <v>82</v>
      </c>
      <c r="E14" s="64"/>
      <c r="F14" s="64"/>
      <c r="H14" s="75" t="s">
        <v>137</v>
      </c>
      <c r="I14" s="78">
        <f>SUM(I11:I13)</f>
        <v>0</v>
      </c>
      <c r="P14" s="103"/>
      <c r="Q14" s="79">
        <f>IF(R14="","",$E$4)</f>
      </c>
      <c r="R14" s="80">
        <f t="shared" si="0"/>
      </c>
      <c r="S14" s="92">
        <f t="shared" si="0"/>
      </c>
    </row>
    <row r="15" spans="4:16" s="21" customFormat="1" ht="21" thickTop="1">
      <c r="D15" s="22"/>
      <c r="E15" s="23"/>
      <c r="F15" s="23"/>
      <c r="P15" s="103"/>
    </row>
    <row r="16" spans="2:16" ht="17.25">
      <c r="B16" s="98" t="s">
        <v>142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P16" s="103"/>
    </row>
    <row r="17" spans="3:16" ht="18" customHeight="1">
      <c r="C17" s="7"/>
      <c r="D17" s="26" t="s">
        <v>117</v>
      </c>
      <c r="E17" s="10" t="s">
        <v>113</v>
      </c>
      <c r="F17" s="10" t="s">
        <v>114</v>
      </c>
      <c r="G17" s="100" t="s">
        <v>115</v>
      </c>
      <c r="H17" s="100"/>
      <c r="I17" s="10" t="s">
        <v>116</v>
      </c>
      <c r="J17" s="100" t="s">
        <v>120</v>
      </c>
      <c r="K17" s="100"/>
      <c r="L17" s="100"/>
      <c r="M17" s="100" t="s">
        <v>121</v>
      </c>
      <c r="N17" s="100"/>
      <c r="P17" s="103"/>
    </row>
    <row r="18" spans="3:24" ht="14.25">
      <c r="C18" s="28" t="s">
        <v>90</v>
      </c>
      <c r="D18" s="27">
        <v>5123</v>
      </c>
      <c r="E18" s="29">
        <v>1234</v>
      </c>
      <c r="F18" s="29">
        <v>1235</v>
      </c>
      <c r="G18" s="109">
        <v>1236</v>
      </c>
      <c r="H18" s="109"/>
      <c r="I18" s="29">
        <v>1237</v>
      </c>
      <c r="J18" s="109">
        <v>1238</v>
      </c>
      <c r="K18" s="109"/>
      <c r="L18" s="109"/>
      <c r="M18" s="109">
        <v>1239</v>
      </c>
      <c r="N18" s="109"/>
      <c r="P18" s="103"/>
      <c r="Q18" s="49" t="s">
        <v>75</v>
      </c>
      <c r="R18" s="11" t="s">
        <v>123</v>
      </c>
      <c r="S18" s="11" t="s">
        <v>110</v>
      </c>
      <c r="T18" s="11" t="s">
        <v>124</v>
      </c>
      <c r="U18" s="11" t="s">
        <v>125</v>
      </c>
      <c r="V18" s="11" t="s">
        <v>126</v>
      </c>
      <c r="W18" s="11" t="s">
        <v>127</v>
      </c>
      <c r="X18" s="43" t="s">
        <v>128</v>
      </c>
    </row>
    <row r="19" spans="1:24" s="15" customFormat="1" ht="19.5" customHeight="1">
      <c r="A19" s="8">
        <f>$E$4</f>
        <v>0</v>
      </c>
      <c r="C19" s="30" t="s">
        <v>77</v>
      </c>
      <c r="D19" s="62"/>
      <c r="E19" s="63"/>
      <c r="F19" s="63"/>
      <c r="G19" s="97"/>
      <c r="H19" s="97"/>
      <c r="I19" s="63"/>
      <c r="J19" s="97"/>
      <c r="K19" s="97"/>
      <c r="L19" s="97"/>
      <c r="M19" s="97"/>
      <c r="N19" s="97"/>
      <c r="P19" s="103"/>
      <c r="Q19" s="68">
        <f>IF(E19="","",$E$4)</f>
      </c>
      <c r="R19" s="69">
        <f>IF(D19="","",D19)</f>
      </c>
      <c r="S19" s="69">
        <f>IF(E19="","",100000000+VALUE(LEFT($Q19,6))*100+VALUE(RIGHT(E19,2)))</f>
      </c>
      <c r="T19" s="69">
        <f>IF(F19="","",100000000+VALUE(LEFT($Q19,6))*100+VALUE(RIGHT(F19,2)))</f>
      </c>
      <c r="U19" s="69">
        <f>IF(G19="","",100000000+VALUE(LEFT($Q19,6))*100+VALUE(RIGHT(G19,2)))</f>
      </c>
      <c r="V19" s="69">
        <f>IF(I19="","",100000000+VALUE(LEFT($Q19,6))*100+VALUE(RIGHT(I19,2)))</f>
      </c>
      <c r="W19" s="69">
        <f>IF(J19="","",100000000+VALUE(LEFT($Q19,6))*100+VALUE(RIGHT(J19,2)))</f>
      </c>
      <c r="X19" s="70">
        <f>IF(M19="","",100000000+VALUE(LEFT($Q19,6))*100+VALUE(RIGHT(M19,2)))</f>
      </c>
    </row>
    <row r="20" spans="1:24" ht="19.5" customHeight="1">
      <c r="A20" s="8">
        <f>$E$4</f>
        <v>0</v>
      </c>
      <c r="C20" s="31" t="s">
        <v>78</v>
      </c>
      <c r="D20" s="62"/>
      <c r="E20" s="63"/>
      <c r="F20" s="63"/>
      <c r="G20" s="97"/>
      <c r="H20" s="97"/>
      <c r="I20" s="63"/>
      <c r="J20" s="97"/>
      <c r="K20" s="99"/>
      <c r="L20" s="99"/>
      <c r="M20" s="97"/>
      <c r="N20" s="97"/>
      <c r="P20" s="103"/>
      <c r="Q20" s="86">
        <f>IF(E20="","",$E$4)</f>
      </c>
      <c r="R20" s="87">
        <f>IF(D20="","",D20)</f>
      </c>
      <c r="S20" s="87">
        <f>IF(E20="","",200000000+VALUE(LEFT($Q20,6))*100+VALUE(RIGHT(E20,2)))</f>
      </c>
      <c r="T20" s="87">
        <f>IF(F20="","",200000000+VALUE(LEFT($Q20,6))*100+VALUE(RIGHT(F20,2)))</f>
      </c>
      <c r="U20" s="87">
        <f>IF(G20="","",200000000+VALUE(LEFT($Q20,6))*100+VALUE(RIGHT(G20,2)))</f>
      </c>
      <c r="V20" s="87">
        <f>IF(I20="","",200000000+VALUE(LEFT($Q20,6))*100+VALUE(RIGHT(I20,2)))</f>
      </c>
      <c r="W20" s="87">
        <f>IF(J20="","",200000000+VALUE(LEFT($Q20,6))*100+VALUE(RIGHT(J20,2)))</f>
      </c>
      <c r="X20" s="88">
        <f>IF(M20="","",200000000+VALUE(LEFT($Q20,6))*100+VALUE(RIGHT(M20,2)))</f>
      </c>
    </row>
    <row r="21" spans="2:16" ht="17.25">
      <c r="B21" s="65" t="s">
        <v>592</v>
      </c>
      <c r="C21" s="16"/>
      <c r="D21" s="50"/>
      <c r="E21" s="51"/>
      <c r="F21" s="51"/>
      <c r="G21" s="51"/>
      <c r="H21" s="51"/>
      <c r="I21" s="51"/>
      <c r="P21" s="103"/>
    </row>
    <row r="22" spans="2:16" ht="17.25" customHeight="1">
      <c r="B22" s="98" t="s">
        <v>129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P22" s="103"/>
    </row>
    <row r="23" spans="2:26" ht="13.5">
      <c r="B23" s="110" t="s">
        <v>70</v>
      </c>
      <c r="C23" s="110" t="s">
        <v>0</v>
      </c>
      <c r="D23" s="110"/>
      <c r="E23" s="110" t="s">
        <v>99</v>
      </c>
      <c r="F23" s="110"/>
      <c r="G23" s="112" t="s">
        <v>1</v>
      </c>
      <c r="H23" s="112" t="s">
        <v>2</v>
      </c>
      <c r="I23" s="110" t="s">
        <v>582</v>
      </c>
      <c r="J23" s="34" t="s">
        <v>62</v>
      </c>
      <c r="K23" s="33" t="s">
        <v>69</v>
      </c>
      <c r="L23" s="33" t="s">
        <v>68</v>
      </c>
      <c r="M23" s="104" t="s">
        <v>63</v>
      </c>
      <c r="N23" s="36" t="s">
        <v>71</v>
      </c>
      <c r="O23" s="38"/>
      <c r="P23" s="103"/>
      <c r="Q23" s="39"/>
      <c r="R23" s="39"/>
      <c r="S23" s="40"/>
      <c r="T23" s="41"/>
      <c r="U23" s="40"/>
      <c r="V23" s="40"/>
      <c r="W23" s="40"/>
      <c r="X23" s="40"/>
      <c r="Y23" s="11"/>
      <c r="Z23" s="43"/>
    </row>
    <row r="24" spans="2:26" ht="13.5">
      <c r="B24" s="111"/>
      <c r="C24" s="32" t="s">
        <v>97</v>
      </c>
      <c r="D24" s="32" t="s">
        <v>98</v>
      </c>
      <c r="E24" s="32" t="s">
        <v>96</v>
      </c>
      <c r="F24" s="32" t="s">
        <v>95</v>
      </c>
      <c r="G24" s="113"/>
      <c r="H24" s="113"/>
      <c r="I24" s="111"/>
      <c r="J24" s="32"/>
      <c r="K24" s="35" t="s">
        <v>66</v>
      </c>
      <c r="L24" s="35" t="s">
        <v>67</v>
      </c>
      <c r="M24" s="105"/>
      <c r="N24" s="37" t="s">
        <v>585</v>
      </c>
      <c r="O24" s="38"/>
      <c r="P24" s="103"/>
      <c r="Q24" s="44" t="s">
        <v>144</v>
      </c>
      <c r="R24" s="44" t="s">
        <v>111</v>
      </c>
      <c r="S24" s="45" t="s">
        <v>105</v>
      </c>
      <c r="T24" s="46" t="s">
        <v>106</v>
      </c>
      <c r="U24" s="45" t="s">
        <v>72</v>
      </c>
      <c r="V24" s="45" t="s">
        <v>112</v>
      </c>
      <c r="W24" s="45" t="s">
        <v>73</v>
      </c>
      <c r="X24" s="45" t="s">
        <v>74</v>
      </c>
      <c r="Y24" s="45" t="s">
        <v>110</v>
      </c>
      <c r="Z24" s="47" t="s">
        <v>122</v>
      </c>
    </row>
    <row r="25" spans="2:26" ht="16.5" customHeight="1">
      <c r="B25" s="52"/>
      <c r="C25" s="53"/>
      <c r="D25" s="54"/>
      <c r="E25" s="54"/>
      <c r="F25" s="54"/>
      <c r="G25" s="54"/>
      <c r="H25" s="54"/>
      <c r="I25" s="55"/>
      <c r="J25" s="54"/>
      <c r="K25" s="54"/>
      <c r="L25" s="66"/>
      <c r="M25" s="54"/>
      <c r="N25" s="56"/>
      <c r="O25" s="18"/>
      <c r="P25" s="103"/>
      <c r="Q25" s="71">
        <f>IF(R25="","",$E$4)</f>
      </c>
      <c r="R25" s="71">
        <f aca="true" t="shared" si="1" ref="R25:R56">IF(C25="","",U25*100000000+W25*100+VALUE(RIGHT(X25,2)))</f>
      </c>
      <c r="S25" s="72" t="str">
        <f>IF(LEN(C25)+LEN(D25)&lt;4,C25&amp;"    "&amp;D25&amp;" "&amp;G25,IF(LEN(C25)+LEN(D25)&gt;4,C25&amp;D25&amp;" "&amp;G25,C25&amp;"  "&amp;D25&amp;" "&amp;G25))</f>
        <v>     </v>
      </c>
      <c r="T25" s="48" t="str">
        <f>E25&amp;" "&amp;F25</f>
        <v> </v>
      </c>
      <c r="U25" s="72">
        <f>IF(H25="男",1,IF(H25="女",2,""))</f>
      </c>
      <c r="V25" s="72">
        <f>IF(C25="","",28)</f>
      </c>
      <c r="W25" s="72">
        <f>IF(C25="","",VALUE(LEFT($E$4,6)))</f>
      </c>
      <c r="X25" s="72">
        <f>IF(B25="","",B25)</f>
      </c>
      <c r="Y25" s="48">
        <f>IF(I25="","",IF(VLOOKUP(I25,$A$188:$C$225,3,FALSE)&gt;=71,VLOOKUP(I25,$A$188:$C$225,2,FALSE)&amp;TEXT(K25,"00")&amp;TEXT(L25,"00"),VLOOKUP(I25,$A$188:$C$225,2,FALSE)&amp;TEXT(J25,"00")&amp;TEXT(K25,"00")&amp;IF(M25="手",TEXT(L25,"0"),TEXT(L25,"00"))))</f>
      </c>
      <c r="Z25" s="73">
        <f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3"/>
      <c r="Q26" s="68">
        <f aca="true" t="shared" si="2" ref="Q26:Q89">IF(R26="","",$E$4)</f>
      </c>
      <c r="R26" s="68">
        <f t="shared" si="1"/>
      </c>
      <c r="S26" s="69" t="str">
        <f aca="true" t="shared" si="3" ref="S26:S89">IF(LEN(C26)+LEN(D26)&lt;4,C26&amp;"    "&amp;D26&amp;" "&amp;G26,IF(LEN(C26)+LEN(D26)&gt;4,C26&amp;D26&amp;" "&amp;G26,C26&amp;"  "&amp;D26&amp;" "&amp;G26))</f>
        <v>     </v>
      </c>
      <c r="T26" s="42" t="str">
        <f aca="true" t="shared" si="4" ref="T26:T89">E26&amp;" "&amp;F26</f>
        <v> </v>
      </c>
      <c r="U26" s="69">
        <f aca="true" t="shared" si="5" ref="U26:U89">IF(H26="男",1,IF(H26="女",2,""))</f>
      </c>
      <c r="V26" s="69">
        <f aca="true" t="shared" si="6" ref="V26:V89">IF(C26="","",28)</f>
      </c>
      <c r="W26" s="69">
        <f aca="true" t="shared" si="7" ref="W26:W89">IF(C26="","",VALUE(LEFT($E$4,6)))</f>
      </c>
      <c r="X26" s="69">
        <f aca="true" t="shared" si="8" ref="X26:X89">IF(B26="","",B26)</f>
      </c>
      <c r="Y26" s="42">
        <f>IF(I26="","",IF(VLOOKUP(I26,$A$188:$C$225,3,FALSE)&gt;=71,VLOOKUP(I26,$A$188:$C$225,2,FALSE)&amp;TEXT(K26,"00")&amp;TEXT(L26,"00"),VLOOKUP(I26,$A$188:$C$225,2,FALSE)&amp;TEXT(J26,"00")&amp;TEXT(K26,"00")&amp;IF(M26="手",TEXT(L26,"0"),TEXT(L26,"00"))))</f>
      </c>
      <c r="Z26" s="70">
        <f aca="true" t="shared" si="9" ref="Z26:Z89">IF(N26="","",N26)</f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3"/>
      <c r="Q27" s="68">
        <f t="shared" si="2"/>
      </c>
      <c r="R27" s="68">
        <f t="shared" si="1"/>
      </c>
      <c r="S27" s="69" t="str">
        <f t="shared" si="3"/>
        <v>     </v>
      </c>
      <c r="T27" s="42" t="str">
        <f t="shared" si="4"/>
        <v> </v>
      </c>
      <c r="U27" s="69">
        <f t="shared" si="5"/>
      </c>
      <c r="V27" s="69">
        <f t="shared" si="6"/>
      </c>
      <c r="W27" s="69">
        <f t="shared" si="7"/>
      </c>
      <c r="X27" s="69">
        <f t="shared" si="8"/>
      </c>
      <c r="Y27" s="42">
        <f>IF(I27="","",IF(VLOOKUP(I27,$A$188:$C$225,3,FALSE)&gt;=71,VLOOKUP(I27,$A$188:$C$225,2,FALSE)&amp;TEXT(K27,"00")&amp;TEXT(L27,"00"),VLOOKUP(I27,$A$188:$C$225,2,FALSE)&amp;TEXT(J27,"00")&amp;TEXT(K27,"00")&amp;IF(M27="手",TEXT(L27,"0"),TEXT(L27,"00"))))</f>
      </c>
      <c r="Z27" s="70">
        <f t="shared" si="9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3"/>
      <c r="Q28" s="68">
        <f t="shared" si="2"/>
      </c>
      <c r="R28" s="68">
        <f t="shared" si="1"/>
      </c>
      <c r="S28" s="69" t="str">
        <f t="shared" si="3"/>
        <v>     </v>
      </c>
      <c r="T28" s="42" t="str">
        <f t="shared" si="4"/>
        <v> </v>
      </c>
      <c r="U28" s="69">
        <f t="shared" si="5"/>
      </c>
      <c r="V28" s="69">
        <f t="shared" si="6"/>
      </c>
      <c r="W28" s="69">
        <f t="shared" si="7"/>
      </c>
      <c r="X28" s="69">
        <f t="shared" si="8"/>
      </c>
      <c r="Y28" s="42">
        <f>IF(I28="","",IF(VLOOKUP(I28,$A$188:$C$225,3,FALSE)&gt;=71,VLOOKUP(I28,$A$188:$C$225,2,FALSE)&amp;TEXT(K28,"00")&amp;TEXT(L28,"00"),VLOOKUP(I28,$A$188:$C$225,2,FALSE)&amp;TEXT(J28,"00")&amp;TEXT(K28,"00")&amp;IF(M28="手",TEXT(L28,"0"),TEXT(L28,"00"))))</f>
      </c>
      <c r="Z28" s="70">
        <f t="shared" si="9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3"/>
      <c r="Q29" s="68">
        <f t="shared" si="2"/>
      </c>
      <c r="R29" s="68">
        <f t="shared" si="1"/>
      </c>
      <c r="S29" s="69" t="str">
        <f t="shared" si="3"/>
        <v>     </v>
      </c>
      <c r="T29" s="42" t="str">
        <f t="shared" si="4"/>
        <v> </v>
      </c>
      <c r="U29" s="69">
        <f t="shared" si="5"/>
      </c>
      <c r="V29" s="69">
        <f t="shared" si="6"/>
      </c>
      <c r="W29" s="69">
        <f t="shared" si="7"/>
      </c>
      <c r="X29" s="69">
        <f t="shared" si="8"/>
      </c>
      <c r="Y29" s="42">
        <f>IF(I29="","",IF(VLOOKUP(I29,$A$188:$C$225,3,FALSE)&gt;=71,VLOOKUP(I29,$A$188:$C$225,2,FALSE)&amp;TEXT(K29,"00")&amp;TEXT(L29,"00"),VLOOKUP(I29,$A$188:$C$225,2,FALSE)&amp;TEXT(J29,"00")&amp;TEXT(K29,"00")&amp;IF(M29="手",TEXT(L29,"0"),TEXT(L29,"00"))))</f>
      </c>
      <c r="Z29" s="70">
        <f t="shared" si="9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3"/>
      <c r="Q30" s="68">
        <f t="shared" si="2"/>
      </c>
      <c r="R30" s="68">
        <f t="shared" si="1"/>
      </c>
      <c r="S30" s="69" t="str">
        <f t="shared" si="3"/>
        <v>     </v>
      </c>
      <c r="T30" s="42" t="str">
        <f t="shared" si="4"/>
        <v> </v>
      </c>
      <c r="U30" s="69">
        <f t="shared" si="5"/>
      </c>
      <c r="V30" s="69">
        <f t="shared" si="6"/>
      </c>
      <c r="W30" s="69">
        <f t="shared" si="7"/>
      </c>
      <c r="X30" s="69">
        <f t="shared" si="8"/>
      </c>
      <c r="Y30" s="42">
        <f>IF(I30="","",IF(VLOOKUP(I30,$A$188:$C$225,3,FALSE)&gt;=71,VLOOKUP(I30,$A$188:$C$225,2,FALSE)&amp;TEXT(K30,"00")&amp;TEXT(L30,"00"),VLOOKUP(I30,$A$188:$C$225,2,FALSE)&amp;TEXT(J30,"00")&amp;TEXT(K30,"00")&amp;IF(M30="手",TEXT(L30,"0"),TEXT(L30,"00"))))</f>
      </c>
      <c r="Z30" s="70">
        <f t="shared" si="9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3"/>
      <c r="Q31" s="68">
        <f t="shared" si="2"/>
      </c>
      <c r="R31" s="68">
        <f t="shared" si="1"/>
      </c>
      <c r="S31" s="69" t="str">
        <f t="shared" si="3"/>
        <v>     </v>
      </c>
      <c r="T31" s="42" t="str">
        <f t="shared" si="4"/>
        <v> </v>
      </c>
      <c r="U31" s="69">
        <f t="shared" si="5"/>
      </c>
      <c r="V31" s="69">
        <f t="shared" si="6"/>
      </c>
      <c r="W31" s="69">
        <f t="shared" si="7"/>
      </c>
      <c r="X31" s="69">
        <f t="shared" si="8"/>
      </c>
      <c r="Y31" s="42">
        <f>IF(I31="","",IF(VLOOKUP(I31,$A$188:$C$225,3,FALSE)&gt;=71,VLOOKUP(I31,$A$188:$C$225,2,FALSE)&amp;TEXT(K31,"00")&amp;TEXT(L31,"00"),VLOOKUP(I31,$A$188:$C$225,2,FALSE)&amp;TEXT(J31,"00")&amp;TEXT(K31,"00")&amp;IF(M31="手",TEXT(L31,"0"),TEXT(L31,"00"))))</f>
      </c>
      <c r="Z31" s="70">
        <f t="shared" si="9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3"/>
      <c r="Q32" s="68">
        <f t="shared" si="2"/>
      </c>
      <c r="R32" s="68">
        <f t="shared" si="1"/>
      </c>
      <c r="S32" s="69" t="str">
        <f t="shared" si="3"/>
        <v>     </v>
      </c>
      <c r="T32" s="42" t="str">
        <f t="shared" si="4"/>
        <v> </v>
      </c>
      <c r="U32" s="69">
        <f t="shared" si="5"/>
      </c>
      <c r="V32" s="69">
        <f t="shared" si="6"/>
      </c>
      <c r="W32" s="69">
        <f t="shared" si="7"/>
      </c>
      <c r="X32" s="69">
        <f t="shared" si="8"/>
      </c>
      <c r="Y32" s="42">
        <f>IF(I32="","",IF(VLOOKUP(I32,$A$188:$C$225,3,FALSE)&gt;=71,VLOOKUP(I32,$A$188:$C$225,2,FALSE)&amp;TEXT(K32,"00")&amp;TEXT(L32,"00"),VLOOKUP(I32,$A$188:$C$225,2,FALSE)&amp;TEXT(J32,"00")&amp;TEXT(K32,"00")&amp;IF(M32="手",TEXT(L32,"0"),TEXT(L32,"00"))))</f>
      </c>
      <c r="Z32" s="70">
        <f t="shared" si="9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3"/>
      <c r="Q33" s="68">
        <f t="shared" si="2"/>
      </c>
      <c r="R33" s="68">
        <f t="shared" si="1"/>
      </c>
      <c r="S33" s="69" t="str">
        <f t="shared" si="3"/>
        <v>     </v>
      </c>
      <c r="T33" s="42" t="str">
        <f t="shared" si="4"/>
        <v> </v>
      </c>
      <c r="U33" s="69">
        <f t="shared" si="5"/>
      </c>
      <c r="V33" s="69">
        <f t="shared" si="6"/>
      </c>
      <c r="W33" s="69">
        <f t="shared" si="7"/>
      </c>
      <c r="X33" s="69">
        <f t="shared" si="8"/>
      </c>
      <c r="Y33" s="42">
        <f>IF(I33="","",IF(VLOOKUP(I33,$A$188:$C$225,3,FALSE)&gt;=71,VLOOKUP(I33,$A$188:$C$225,2,FALSE)&amp;TEXT(K33,"00")&amp;TEXT(L33,"00"),VLOOKUP(I33,$A$188:$C$225,2,FALSE)&amp;TEXT(J33,"00")&amp;TEXT(K33,"00")&amp;IF(M33="手",TEXT(L33,"0"),TEXT(L33,"00"))))</f>
      </c>
      <c r="Z33" s="70">
        <f t="shared" si="9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3"/>
      <c r="Q34" s="68">
        <f t="shared" si="2"/>
      </c>
      <c r="R34" s="68">
        <f t="shared" si="1"/>
      </c>
      <c r="S34" s="69" t="str">
        <f t="shared" si="3"/>
        <v>     </v>
      </c>
      <c r="T34" s="42" t="str">
        <f t="shared" si="4"/>
        <v> </v>
      </c>
      <c r="U34" s="69">
        <f t="shared" si="5"/>
      </c>
      <c r="V34" s="69">
        <f t="shared" si="6"/>
      </c>
      <c r="W34" s="69">
        <f t="shared" si="7"/>
      </c>
      <c r="X34" s="69">
        <f t="shared" si="8"/>
      </c>
      <c r="Y34" s="42">
        <f>IF(I34="","",IF(VLOOKUP(I34,$A$188:$C$225,3,FALSE)&gt;=71,VLOOKUP(I34,$A$188:$C$225,2,FALSE)&amp;TEXT(K34,"00")&amp;TEXT(L34,"00"),VLOOKUP(I34,$A$188:$C$225,2,FALSE)&amp;TEXT(J34,"00")&amp;TEXT(K34,"00")&amp;IF(M34="手",TEXT(L34,"0"),TEXT(L34,"00"))))</f>
      </c>
      <c r="Z34" s="70">
        <f t="shared" si="9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3"/>
      <c r="Q35" s="68">
        <f t="shared" si="2"/>
      </c>
      <c r="R35" s="68">
        <f t="shared" si="1"/>
      </c>
      <c r="S35" s="69" t="str">
        <f t="shared" si="3"/>
        <v>     </v>
      </c>
      <c r="T35" s="42" t="str">
        <f t="shared" si="4"/>
        <v> </v>
      </c>
      <c r="U35" s="69">
        <f t="shared" si="5"/>
      </c>
      <c r="V35" s="69">
        <f t="shared" si="6"/>
      </c>
      <c r="W35" s="69">
        <f t="shared" si="7"/>
      </c>
      <c r="X35" s="69">
        <f t="shared" si="8"/>
      </c>
      <c r="Y35" s="42">
        <f>IF(I35="","",IF(VLOOKUP(I35,$A$188:$C$225,3,FALSE)&gt;=71,VLOOKUP(I35,$A$188:$C$225,2,FALSE)&amp;TEXT(K35,"00")&amp;TEXT(L35,"00"),VLOOKUP(I35,$A$188:$C$225,2,FALSE)&amp;TEXT(J35,"00")&amp;TEXT(K35,"00")&amp;IF(M35="手",TEXT(L35,"0"),TEXT(L35,"00"))))</f>
      </c>
      <c r="Z35" s="70">
        <f t="shared" si="9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3"/>
      <c r="Q36" s="68">
        <f t="shared" si="2"/>
      </c>
      <c r="R36" s="68">
        <f t="shared" si="1"/>
      </c>
      <c r="S36" s="69" t="str">
        <f t="shared" si="3"/>
        <v>     </v>
      </c>
      <c r="T36" s="42" t="str">
        <f t="shared" si="4"/>
        <v> </v>
      </c>
      <c r="U36" s="69">
        <f t="shared" si="5"/>
      </c>
      <c r="V36" s="69">
        <f t="shared" si="6"/>
      </c>
      <c r="W36" s="69">
        <f t="shared" si="7"/>
      </c>
      <c r="X36" s="69">
        <f t="shared" si="8"/>
      </c>
      <c r="Y36" s="42">
        <f>IF(I36="","",IF(VLOOKUP(I36,$A$188:$C$225,3,FALSE)&gt;=71,VLOOKUP(I36,$A$188:$C$225,2,FALSE)&amp;TEXT(K36,"00")&amp;TEXT(L36,"00"),VLOOKUP(I36,$A$188:$C$225,2,FALSE)&amp;TEXT(J36,"00")&amp;TEXT(K36,"00")&amp;IF(M36="手",TEXT(L36,"0"),TEXT(L36,"00"))))</f>
      </c>
      <c r="Z36" s="70">
        <f t="shared" si="9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3"/>
      <c r="Q37" s="68">
        <f t="shared" si="2"/>
      </c>
      <c r="R37" s="68">
        <f t="shared" si="1"/>
      </c>
      <c r="S37" s="69" t="str">
        <f t="shared" si="3"/>
        <v>     </v>
      </c>
      <c r="T37" s="42" t="str">
        <f t="shared" si="4"/>
        <v> </v>
      </c>
      <c r="U37" s="69">
        <f t="shared" si="5"/>
      </c>
      <c r="V37" s="69">
        <f t="shared" si="6"/>
      </c>
      <c r="W37" s="69">
        <f t="shared" si="7"/>
      </c>
      <c r="X37" s="69">
        <f t="shared" si="8"/>
      </c>
      <c r="Y37" s="42">
        <f>IF(I37="","",IF(VLOOKUP(I37,$A$188:$C$225,3,FALSE)&gt;=71,VLOOKUP(I37,$A$188:$C$225,2,FALSE)&amp;TEXT(K37,"00")&amp;TEXT(L37,"00"),VLOOKUP(I37,$A$188:$C$225,2,FALSE)&amp;TEXT(J37,"00")&amp;TEXT(K37,"00")&amp;IF(M37="手",TEXT(L37,"0"),TEXT(L37,"00"))))</f>
      </c>
      <c r="Z37" s="70">
        <f t="shared" si="9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3"/>
      <c r="Q38" s="68">
        <f t="shared" si="2"/>
      </c>
      <c r="R38" s="68">
        <f t="shared" si="1"/>
      </c>
      <c r="S38" s="69" t="str">
        <f t="shared" si="3"/>
        <v>     </v>
      </c>
      <c r="T38" s="42" t="str">
        <f t="shared" si="4"/>
        <v> </v>
      </c>
      <c r="U38" s="69">
        <f t="shared" si="5"/>
      </c>
      <c r="V38" s="69">
        <f t="shared" si="6"/>
      </c>
      <c r="W38" s="69">
        <f t="shared" si="7"/>
      </c>
      <c r="X38" s="69">
        <f t="shared" si="8"/>
      </c>
      <c r="Y38" s="42">
        <f>IF(I38="","",IF(VLOOKUP(I38,$A$188:$C$225,3,FALSE)&gt;=71,VLOOKUP(I38,$A$188:$C$225,2,FALSE)&amp;TEXT(K38,"00")&amp;TEXT(L38,"00"),VLOOKUP(I38,$A$188:$C$225,2,FALSE)&amp;TEXT(J38,"00")&amp;TEXT(K38,"00")&amp;IF(M38="手",TEXT(L38,"0"),TEXT(L38,"00"))))</f>
      </c>
      <c r="Z38" s="70">
        <f t="shared" si="9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3"/>
      <c r="Q39" s="68">
        <f t="shared" si="2"/>
      </c>
      <c r="R39" s="68">
        <f t="shared" si="1"/>
      </c>
      <c r="S39" s="69" t="str">
        <f t="shared" si="3"/>
        <v>     </v>
      </c>
      <c r="T39" s="42" t="str">
        <f t="shared" si="4"/>
        <v> </v>
      </c>
      <c r="U39" s="69">
        <f t="shared" si="5"/>
      </c>
      <c r="V39" s="69">
        <f t="shared" si="6"/>
      </c>
      <c r="W39" s="69">
        <f t="shared" si="7"/>
      </c>
      <c r="X39" s="69">
        <f t="shared" si="8"/>
      </c>
      <c r="Y39" s="42">
        <f>IF(I39="","",IF(VLOOKUP(I39,$A$188:$C$225,3,FALSE)&gt;=71,VLOOKUP(I39,$A$188:$C$225,2,FALSE)&amp;TEXT(K39,"00")&amp;TEXT(L39,"00"),VLOOKUP(I39,$A$188:$C$225,2,FALSE)&amp;TEXT(J39,"00")&amp;TEXT(K39,"00")&amp;IF(M39="手",TEXT(L39,"0"),TEXT(L39,"00"))))</f>
      </c>
      <c r="Z39" s="70">
        <f t="shared" si="9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3"/>
      <c r="Q40" s="68">
        <f t="shared" si="2"/>
      </c>
      <c r="R40" s="68">
        <f t="shared" si="1"/>
      </c>
      <c r="S40" s="69" t="str">
        <f t="shared" si="3"/>
        <v>     </v>
      </c>
      <c r="T40" s="42" t="str">
        <f t="shared" si="4"/>
        <v> </v>
      </c>
      <c r="U40" s="69">
        <f t="shared" si="5"/>
      </c>
      <c r="V40" s="69">
        <f t="shared" si="6"/>
      </c>
      <c r="W40" s="69">
        <f t="shared" si="7"/>
      </c>
      <c r="X40" s="69">
        <f t="shared" si="8"/>
      </c>
      <c r="Y40" s="42">
        <f>IF(I40="","",IF(VLOOKUP(I40,$A$188:$C$225,3,FALSE)&gt;=71,VLOOKUP(I40,$A$188:$C$225,2,FALSE)&amp;TEXT(K40,"00")&amp;TEXT(L40,"00"),VLOOKUP(I40,$A$188:$C$225,2,FALSE)&amp;TEXT(J40,"00")&amp;TEXT(K40,"00")&amp;IF(M40="手",TEXT(L40,"0"),TEXT(L40,"00"))))</f>
      </c>
      <c r="Z40" s="70">
        <f t="shared" si="9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3"/>
      <c r="Q41" s="68">
        <f t="shared" si="2"/>
      </c>
      <c r="R41" s="68">
        <f t="shared" si="1"/>
      </c>
      <c r="S41" s="69" t="str">
        <f t="shared" si="3"/>
        <v>     </v>
      </c>
      <c r="T41" s="42" t="str">
        <f t="shared" si="4"/>
        <v> </v>
      </c>
      <c r="U41" s="69">
        <f t="shared" si="5"/>
      </c>
      <c r="V41" s="69">
        <f t="shared" si="6"/>
      </c>
      <c r="W41" s="69">
        <f t="shared" si="7"/>
      </c>
      <c r="X41" s="69">
        <f t="shared" si="8"/>
      </c>
      <c r="Y41" s="42">
        <f>IF(I41="","",IF(VLOOKUP(I41,$A$188:$C$225,3,FALSE)&gt;=71,VLOOKUP(I41,$A$188:$C$225,2,FALSE)&amp;TEXT(K41,"00")&amp;TEXT(L41,"00"),VLOOKUP(I41,$A$188:$C$225,2,FALSE)&amp;TEXT(J41,"00")&amp;TEXT(K41,"00")&amp;IF(M41="手",TEXT(L41,"0"),TEXT(L41,"00"))))</f>
      </c>
      <c r="Z41" s="70">
        <f t="shared" si="9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3"/>
      <c r="Q42" s="68">
        <f t="shared" si="2"/>
      </c>
      <c r="R42" s="68">
        <f t="shared" si="1"/>
      </c>
      <c r="S42" s="69" t="str">
        <f t="shared" si="3"/>
        <v>     </v>
      </c>
      <c r="T42" s="42" t="str">
        <f t="shared" si="4"/>
        <v> </v>
      </c>
      <c r="U42" s="69">
        <f t="shared" si="5"/>
      </c>
      <c r="V42" s="69">
        <f t="shared" si="6"/>
      </c>
      <c r="W42" s="69">
        <f t="shared" si="7"/>
      </c>
      <c r="X42" s="69">
        <f t="shared" si="8"/>
      </c>
      <c r="Y42" s="42">
        <f>IF(I42="","",IF(VLOOKUP(I42,$A$188:$C$225,3,FALSE)&gt;=71,VLOOKUP(I42,$A$188:$C$225,2,FALSE)&amp;TEXT(K42,"00")&amp;TEXT(L42,"00"),VLOOKUP(I42,$A$188:$C$225,2,FALSE)&amp;TEXT(J42,"00")&amp;TEXT(K42,"00")&amp;IF(M42="手",TEXT(L42,"0"),TEXT(L42,"00"))))</f>
      </c>
      <c r="Z42" s="70">
        <f t="shared" si="9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3"/>
      <c r="Q43" s="68">
        <f t="shared" si="2"/>
      </c>
      <c r="R43" s="68">
        <f t="shared" si="1"/>
      </c>
      <c r="S43" s="69" t="str">
        <f t="shared" si="3"/>
        <v>     </v>
      </c>
      <c r="T43" s="42" t="str">
        <f t="shared" si="4"/>
        <v> </v>
      </c>
      <c r="U43" s="69">
        <f t="shared" si="5"/>
      </c>
      <c r="V43" s="69">
        <f t="shared" si="6"/>
      </c>
      <c r="W43" s="69">
        <f t="shared" si="7"/>
      </c>
      <c r="X43" s="69">
        <f t="shared" si="8"/>
      </c>
      <c r="Y43" s="42">
        <f>IF(I43="","",IF(VLOOKUP(I43,$A$188:$C$225,3,FALSE)&gt;=71,VLOOKUP(I43,$A$188:$C$225,2,FALSE)&amp;TEXT(K43,"00")&amp;TEXT(L43,"00"),VLOOKUP(I43,$A$188:$C$225,2,FALSE)&amp;TEXT(J43,"00")&amp;TEXT(K43,"00")&amp;IF(M43="手",TEXT(L43,"0"),TEXT(L43,"00"))))</f>
      </c>
      <c r="Z43" s="70">
        <f t="shared" si="9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3"/>
      <c r="Q44" s="68">
        <f t="shared" si="2"/>
      </c>
      <c r="R44" s="68">
        <f t="shared" si="1"/>
      </c>
      <c r="S44" s="69" t="str">
        <f t="shared" si="3"/>
        <v>     </v>
      </c>
      <c r="T44" s="42" t="str">
        <f t="shared" si="4"/>
        <v> </v>
      </c>
      <c r="U44" s="69">
        <f t="shared" si="5"/>
      </c>
      <c r="V44" s="69">
        <f t="shared" si="6"/>
      </c>
      <c r="W44" s="69">
        <f t="shared" si="7"/>
      </c>
      <c r="X44" s="69">
        <f t="shared" si="8"/>
      </c>
      <c r="Y44" s="42">
        <f>IF(I44="","",IF(VLOOKUP(I44,$A$188:$C$225,3,FALSE)&gt;=71,VLOOKUP(I44,$A$188:$C$225,2,FALSE)&amp;TEXT(K44,"00")&amp;TEXT(L44,"00"),VLOOKUP(I44,$A$188:$C$225,2,FALSE)&amp;TEXT(J44,"00")&amp;TEXT(K44,"00")&amp;IF(M44="手",TEXT(L44,"0"),TEXT(L44,"00"))))</f>
      </c>
      <c r="Z44" s="70">
        <f t="shared" si="9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3"/>
      <c r="Q45" s="68">
        <f t="shared" si="2"/>
      </c>
      <c r="R45" s="68">
        <f t="shared" si="1"/>
      </c>
      <c r="S45" s="69" t="str">
        <f t="shared" si="3"/>
        <v>     </v>
      </c>
      <c r="T45" s="42" t="str">
        <f t="shared" si="4"/>
        <v> </v>
      </c>
      <c r="U45" s="69">
        <f t="shared" si="5"/>
      </c>
      <c r="V45" s="69">
        <f t="shared" si="6"/>
      </c>
      <c r="W45" s="69">
        <f t="shared" si="7"/>
      </c>
      <c r="X45" s="69">
        <f t="shared" si="8"/>
      </c>
      <c r="Y45" s="42">
        <f>IF(I45="","",IF(VLOOKUP(I45,$A$188:$C$225,3,FALSE)&gt;=71,VLOOKUP(I45,$A$188:$C$225,2,FALSE)&amp;TEXT(K45,"00")&amp;TEXT(L45,"00"),VLOOKUP(I45,$A$188:$C$225,2,FALSE)&amp;TEXT(J45,"00")&amp;TEXT(K45,"00")&amp;IF(M45="手",TEXT(L45,"0"),TEXT(L45,"00"))))</f>
      </c>
      <c r="Z45" s="70">
        <f t="shared" si="9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3"/>
      <c r="Q46" s="68">
        <f t="shared" si="2"/>
      </c>
      <c r="R46" s="68">
        <f t="shared" si="1"/>
      </c>
      <c r="S46" s="69" t="str">
        <f t="shared" si="3"/>
        <v>     </v>
      </c>
      <c r="T46" s="42" t="str">
        <f t="shared" si="4"/>
        <v> </v>
      </c>
      <c r="U46" s="69">
        <f t="shared" si="5"/>
      </c>
      <c r="V46" s="69">
        <f t="shared" si="6"/>
      </c>
      <c r="W46" s="69">
        <f t="shared" si="7"/>
      </c>
      <c r="X46" s="69">
        <f t="shared" si="8"/>
      </c>
      <c r="Y46" s="42">
        <f>IF(I46="","",IF(VLOOKUP(I46,$A$188:$C$225,3,FALSE)&gt;=71,VLOOKUP(I46,$A$188:$C$225,2,FALSE)&amp;TEXT(K46,"00")&amp;TEXT(L46,"00"),VLOOKUP(I46,$A$188:$C$225,2,FALSE)&amp;TEXT(J46,"00")&amp;TEXT(K46,"00")&amp;IF(M46="手",TEXT(L46,"0"),TEXT(L46,"00"))))</f>
      </c>
      <c r="Z46" s="70">
        <f t="shared" si="9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3"/>
      <c r="Q47" s="68">
        <f t="shared" si="2"/>
      </c>
      <c r="R47" s="68">
        <f t="shared" si="1"/>
      </c>
      <c r="S47" s="69" t="str">
        <f t="shared" si="3"/>
        <v>     </v>
      </c>
      <c r="T47" s="42" t="str">
        <f t="shared" si="4"/>
        <v> </v>
      </c>
      <c r="U47" s="69">
        <f t="shared" si="5"/>
      </c>
      <c r="V47" s="69">
        <f t="shared" si="6"/>
      </c>
      <c r="W47" s="69">
        <f t="shared" si="7"/>
      </c>
      <c r="X47" s="69">
        <f t="shared" si="8"/>
      </c>
      <c r="Y47" s="42">
        <f>IF(I47="","",IF(VLOOKUP(I47,$A$188:$C$225,3,FALSE)&gt;=71,VLOOKUP(I47,$A$188:$C$225,2,FALSE)&amp;TEXT(K47,"00")&amp;TEXT(L47,"00"),VLOOKUP(I47,$A$188:$C$225,2,FALSE)&amp;TEXT(J47,"00")&amp;TEXT(K47,"00")&amp;IF(M47="手",TEXT(L47,"0"),TEXT(L47,"00"))))</f>
      </c>
      <c r="Z47" s="70">
        <f t="shared" si="9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3"/>
      <c r="Q48" s="68">
        <f t="shared" si="2"/>
      </c>
      <c r="R48" s="68">
        <f t="shared" si="1"/>
      </c>
      <c r="S48" s="69" t="str">
        <f t="shared" si="3"/>
        <v>     </v>
      </c>
      <c r="T48" s="42" t="str">
        <f t="shared" si="4"/>
        <v> </v>
      </c>
      <c r="U48" s="69">
        <f t="shared" si="5"/>
      </c>
      <c r="V48" s="69">
        <f t="shared" si="6"/>
      </c>
      <c r="W48" s="69">
        <f t="shared" si="7"/>
      </c>
      <c r="X48" s="69">
        <f t="shared" si="8"/>
      </c>
      <c r="Y48" s="42">
        <f>IF(I48="","",IF(VLOOKUP(I48,$A$188:$C$225,3,FALSE)&gt;=71,VLOOKUP(I48,$A$188:$C$225,2,FALSE)&amp;TEXT(K48,"00")&amp;TEXT(L48,"00"),VLOOKUP(I48,$A$188:$C$225,2,FALSE)&amp;TEXT(J48,"00")&amp;TEXT(K48,"00")&amp;IF(M48="手",TEXT(L48,"0"),TEXT(L48,"00"))))</f>
      </c>
      <c r="Z48" s="70">
        <f t="shared" si="9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3"/>
      <c r="Q49" s="68">
        <f t="shared" si="2"/>
      </c>
      <c r="R49" s="68">
        <f t="shared" si="1"/>
      </c>
      <c r="S49" s="69" t="str">
        <f t="shared" si="3"/>
        <v>     </v>
      </c>
      <c r="T49" s="42" t="str">
        <f t="shared" si="4"/>
        <v> </v>
      </c>
      <c r="U49" s="69">
        <f t="shared" si="5"/>
      </c>
      <c r="V49" s="69">
        <f t="shared" si="6"/>
      </c>
      <c r="W49" s="69">
        <f t="shared" si="7"/>
      </c>
      <c r="X49" s="69">
        <f t="shared" si="8"/>
      </c>
      <c r="Y49" s="42">
        <f>IF(I49="","",IF(VLOOKUP(I49,$A$188:$C$225,3,FALSE)&gt;=71,VLOOKUP(I49,$A$188:$C$225,2,FALSE)&amp;TEXT(K49,"00")&amp;TEXT(L49,"00"),VLOOKUP(I49,$A$188:$C$225,2,FALSE)&amp;TEXT(J49,"00")&amp;TEXT(K49,"00")&amp;IF(M49="手",TEXT(L49,"0"),TEXT(L49,"00"))))</f>
      </c>
      <c r="Z49" s="70">
        <f t="shared" si="9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3"/>
      <c r="Q50" s="68">
        <f t="shared" si="2"/>
      </c>
      <c r="R50" s="68">
        <f t="shared" si="1"/>
      </c>
      <c r="S50" s="69" t="str">
        <f t="shared" si="3"/>
        <v>     </v>
      </c>
      <c r="T50" s="42" t="str">
        <f t="shared" si="4"/>
        <v> </v>
      </c>
      <c r="U50" s="69">
        <f t="shared" si="5"/>
      </c>
      <c r="V50" s="69">
        <f t="shared" si="6"/>
      </c>
      <c r="W50" s="69">
        <f t="shared" si="7"/>
      </c>
      <c r="X50" s="69">
        <f t="shared" si="8"/>
      </c>
      <c r="Y50" s="42">
        <f>IF(I50="","",IF(VLOOKUP(I50,$A$188:$C$225,3,FALSE)&gt;=71,VLOOKUP(I50,$A$188:$C$225,2,FALSE)&amp;TEXT(K50,"00")&amp;TEXT(L50,"00"),VLOOKUP(I50,$A$188:$C$225,2,FALSE)&amp;TEXT(J50,"00")&amp;TEXT(K50,"00")&amp;IF(M50="手",TEXT(L50,"0"),TEXT(L50,"00"))))</f>
      </c>
      <c r="Z50" s="70">
        <f t="shared" si="9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3"/>
      <c r="Q51" s="68">
        <f t="shared" si="2"/>
      </c>
      <c r="R51" s="68">
        <f t="shared" si="1"/>
      </c>
      <c r="S51" s="69" t="str">
        <f t="shared" si="3"/>
        <v>     </v>
      </c>
      <c r="T51" s="42" t="str">
        <f t="shared" si="4"/>
        <v> </v>
      </c>
      <c r="U51" s="69">
        <f t="shared" si="5"/>
      </c>
      <c r="V51" s="69">
        <f t="shared" si="6"/>
      </c>
      <c r="W51" s="69">
        <f t="shared" si="7"/>
      </c>
      <c r="X51" s="69">
        <f t="shared" si="8"/>
      </c>
      <c r="Y51" s="42">
        <f>IF(I51="","",IF(VLOOKUP(I51,$A$188:$C$225,3,FALSE)&gt;=71,VLOOKUP(I51,$A$188:$C$225,2,FALSE)&amp;TEXT(K51,"00")&amp;TEXT(L51,"00"),VLOOKUP(I51,$A$188:$C$225,2,FALSE)&amp;TEXT(J51,"00")&amp;TEXT(K51,"00")&amp;IF(M51="手",TEXT(L51,"0"),TEXT(L51,"00"))))</f>
      </c>
      <c r="Z51" s="70">
        <f t="shared" si="9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3"/>
      <c r="Q52" s="68">
        <f t="shared" si="2"/>
      </c>
      <c r="R52" s="68">
        <f t="shared" si="1"/>
      </c>
      <c r="S52" s="69" t="str">
        <f t="shared" si="3"/>
        <v>     </v>
      </c>
      <c r="T52" s="42" t="str">
        <f t="shared" si="4"/>
        <v> </v>
      </c>
      <c r="U52" s="69">
        <f t="shared" si="5"/>
      </c>
      <c r="V52" s="69">
        <f t="shared" si="6"/>
      </c>
      <c r="W52" s="69">
        <f t="shared" si="7"/>
      </c>
      <c r="X52" s="69">
        <f t="shared" si="8"/>
      </c>
      <c r="Y52" s="42">
        <f>IF(I52="","",IF(VLOOKUP(I52,$A$188:$C$225,3,FALSE)&gt;=71,VLOOKUP(I52,$A$188:$C$225,2,FALSE)&amp;TEXT(K52,"00")&amp;TEXT(L52,"00"),VLOOKUP(I52,$A$188:$C$225,2,FALSE)&amp;TEXT(J52,"00")&amp;TEXT(K52,"00")&amp;IF(M52="手",TEXT(L52,"0"),TEXT(L52,"00"))))</f>
      </c>
      <c r="Z52" s="70">
        <f t="shared" si="9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3"/>
      <c r="Q53" s="68">
        <f t="shared" si="2"/>
      </c>
      <c r="R53" s="68">
        <f t="shared" si="1"/>
      </c>
      <c r="S53" s="69" t="str">
        <f t="shared" si="3"/>
        <v>     </v>
      </c>
      <c r="T53" s="42" t="str">
        <f t="shared" si="4"/>
        <v> </v>
      </c>
      <c r="U53" s="69">
        <f t="shared" si="5"/>
      </c>
      <c r="V53" s="69">
        <f t="shared" si="6"/>
      </c>
      <c r="W53" s="69">
        <f t="shared" si="7"/>
      </c>
      <c r="X53" s="69">
        <f t="shared" si="8"/>
      </c>
      <c r="Y53" s="42">
        <f>IF(I53="","",IF(VLOOKUP(I53,$A$188:$C$225,3,FALSE)&gt;=71,VLOOKUP(I53,$A$188:$C$225,2,FALSE)&amp;TEXT(K53,"00")&amp;TEXT(L53,"00"),VLOOKUP(I53,$A$188:$C$225,2,FALSE)&amp;TEXT(J53,"00")&amp;TEXT(K53,"00")&amp;IF(M53="手",TEXT(L53,"0"),TEXT(L53,"00"))))</f>
      </c>
      <c r="Z53" s="70">
        <f t="shared" si="9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3"/>
      <c r="Q54" s="68">
        <f t="shared" si="2"/>
      </c>
      <c r="R54" s="68">
        <f t="shared" si="1"/>
      </c>
      <c r="S54" s="69" t="str">
        <f t="shared" si="3"/>
        <v>     </v>
      </c>
      <c r="T54" s="42" t="str">
        <f t="shared" si="4"/>
        <v> </v>
      </c>
      <c r="U54" s="69">
        <f t="shared" si="5"/>
      </c>
      <c r="V54" s="69">
        <f t="shared" si="6"/>
      </c>
      <c r="W54" s="69">
        <f t="shared" si="7"/>
      </c>
      <c r="X54" s="69">
        <f t="shared" si="8"/>
      </c>
      <c r="Y54" s="42">
        <f>IF(I54="","",IF(VLOOKUP(I54,$A$188:$C$225,3,FALSE)&gt;=71,VLOOKUP(I54,$A$188:$C$225,2,FALSE)&amp;TEXT(K54,"00")&amp;TEXT(L54,"00"),VLOOKUP(I54,$A$188:$C$225,2,FALSE)&amp;TEXT(J54,"00")&amp;TEXT(K54,"00")&amp;IF(M54="手",TEXT(L54,"0"),TEXT(L54,"00"))))</f>
      </c>
      <c r="Z54" s="70">
        <f t="shared" si="9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3"/>
      <c r="Q55" s="68">
        <f t="shared" si="2"/>
      </c>
      <c r="R55" s="68">
        <f t="shared" si="1"/>
      </c>
      <c r="S55" s="69" t="str">
        <f t="shared" si="3"/>
        <v>     </v>
      </c>
      <c r="T55" s="42" t="str">
        <f t="shared" si="4"/>
        <v> </v>
      </c>
      <c r="U55" s="69">
        <f t="shared" si="5"/>
      </c>
      <c r="V55" s="69">
        <f t="shared" si="6"/>
      </c>
      <c r="W55" s="69">
        <f t="shared" si="7"/>
      </c>
      <c r="X55" s="69">
        <f t="shared" si="8"/>
      </c>
      <c r="Y55" s="42">
        <f>IF(I55="","",IF(VLOOKUP(I55,$A$188:$C$225,3,FALSE)&gt;=71,VLOOKUP(I55,$A$188:$C$225,2,FALSE)&amp;TEXT(K55,"00")&amp;TEXT(L55,"00"),VLOOKUP(I55,$A$188:$C$225,2,FALSE)&amp;TEXT(J55,"00")&amp;TEXT(K55,"00")&amp;IF(M55="手",TEXT(L55,"0"),TEXT(L55,"00"))))</f>
      </c>
      <c r="Z55" s="70">
        <f t="shared" si="9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3"/>
      <c r="Q56" s="68">
        <f t="shared" si="2"/>
      </c>
      <c r="R56" s="68">
        <f t="shared" si="1"/>
      </c>
      <c r="S56" s="69" t="str">
        <f t="shared" si="3"/>
        <v>     </v>
      </c>
      <c r="T56" s="42" t="str">
        <f t="shared" si="4"/>
        <v> </v>
      </c>
      <c r="U56" s="69">
        <f t="shared" si="5"/>
      </c>
      <c r="V56" s="69">
        <f t="shared" si="6"/>
      </c>
      <c r="W56" s="69">
        <f t="shared" si="7"/>
      </c>
      <c r="X56" s="69">
        <f t="shared" si="8"/>
      </c>
      <c r="Y56" s="42">
        <f>IF(I56="","",IF(VLOOKUP(I56,$A$188:$C$225,3,FALSE)&gt;=71,VLOOKUP(I56,$A$188:$C$225,2,FALSE)&amp;TEXT(K56,"00")&amp;TEXT(L56,"00"),VLOOKUP(I56,$A$188:$C$225,2,FALSE)&amp;TEXT(J56,"00")&amp;TEXT(K56,"00")&amp;IF(M56="手",TEXT(L56,"0"),TEXT(L56,"00"))))</f>
      </c>
      <c r="Z56" s="70">
        <f t="shared" si="9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3"/>
      <c r="Q57" s="68">
        <f t="shared" si="2"/>
      </c>
      <c r="R57" s="68">
        <f aca="true" t="shared" si="10" ref="R57:R88">IF(C57="","",U57*100000000+W57*100+VALUE(RIGHT(X57,2)))</f>
      </c>
      <c r="S57" s="69" t="str">
        <f t="shared" si="3"/>
        <v>     </v>
      </c>
      <c r="T57" s="42" t="str">
        <f t="shared" si="4"/>
        <v> </v>
      </c>
      <c r="U57" s="69">
        <f t="shared" si="5"/>
      </c>
      <c r="V57" s="69">
        <f t="shared" si="6"/>
      </c>
      <c r="W57" s="69">
        <f t="shared" si="7"/>
      </c>
      <c r="X57" s="69">
        <f t="shared" si="8"/>
      </c>
      <c r="Y57" s="42">
        <f>IF(I57="","",IF(VLOOKUP(I57,$A$188:$C$225,3,FALSE)&gt;=71,VLOOKUP(I57,$A$188:$C$225,2,FALSE)&amp;TEXT(K57,"00")&amp;TEXT(L57,"00"),VLOOKUP(I57,$A$188:$C$225,2,FALSE)&amp;TEXT(J57,"00")&amp;TEXT(K57,"00")&amp;IF(M57="手",TEXT(L57,"0"),TEXT(L57,"00"))))</f>
      </c>
      <c r="Z57" s="70">
        <f t="shared" si="9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3"/>
      <c r="Q58" s="68">
        <f t="shared" si="2"/>
      </c>
      <c r="R58" s="68">
        <f t="shared" si="10"/>
      </c>
      <c r="S58" s="69" t="str">
        <f t="shared" si="3"/>
        <v>     </v>
      </c>
      <c r="T58" s="42" t="str">
        <f t="shared" si="4"/>
        <v> </v>
      </c>
      <c r="U58" s="69">
        <f t="shared" si="5"/>
      </c>
      <c r="V58" s="69">
        <f t="shared" si="6"/>
      </c>
      <c r="W58" s="69">
        <f t="shared" si="7"/>
      </c>
      <c r="X58" s="69">
        <f t="shared" si="8"/>
      </c>
      <c r="Y58" s="42">
        <f>IF(I58="","",IF(VLOOKUP(I58,$A$188:$C$225,3,FALSE)&gt;=71,VLOOKUP(I58,$A$188:$C$225,2,FALSE)&amp;TEXT(K58,"00")&amp;TEXT(L58,"00"),VLOOKUP(I58,$A$188:$C$225,2,FALSE)&amp;TEXT(J58,"00")&amp;TEXT(K58,"00")&amp;IF(M58="手",TEXT(L58,"0"),TEXT(L58,"00"))))</f>
      </c>
      <c r="Z58" s="70">
        <f t="shared" si="9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3"/>
      <c r="Q59" s="68">
        <f t="shared" si="2"/>
      </c>
      <c r="R59" s="68">
        <f t="shared" si="10"/>
      </c>
      <c r="S59" s="69" t="str">
        <f t="shared" si="3"/>
        <v>     </v>
      </c>
      <c r="T59" s="42" t="str">
        <f t="shared" si="4"/>
        <v> </v>
      </c>
      <c r="U59" s="69">
        <f t="shared" si="5"/>
      </c>
      <c r="V59" s="69">
        <f t="shared" si="6"/>
      </c>
      <c r="W59" s="69">
        <f t="shared" si="7"/>
      </c>
      <c r="X59" s="69">
        <f t="shared" si="8"/>
      </c>
      <c r="Y59" s="42">
        <f>IF(I59="","",IF(VLOOKUP(I59,$A$188:$C$225,3,FALSE)&gt;=71,VLOOKUP(I59,$A$188:$C$225,2,FALSE)&amp;TEXT(K59,"00")&amp;TEXT(L59,"00"),VLOOKUP(I59,$A$188:$C$225,2,FALSE)&amp;TEXT(J59,"00")&amp;TEXT(K59,"00")&amp;IF(M59="手",TEXT(L59,"0"),TEXT(L59,"00"))))</f>
      </c>
      <c r="Z59" s="70">
        <f t="shared" si="9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3"/>
      <c r="Q60" s="68">
        <f t="shared" si="2"/>
      </c>
      <c r="R60" s="68">
        <f t="shared" si="10"/>
      </c>
      <c r="S60" s="69" t="str">
        <f t="shared" si="3"/>
        <v>     </v>
      </c>
      <c r="T60" s="42" t="str">
        <f t="shared" si="4"/>
        <v> </v>
      </c>
      <c r="U60" s="69">
        <f t="shared" si="5"/>
      </c>
      <c r="V60" s="69">
        <f t="shared" si="6"/>
      </c>
      <c r="W60" s="69">
        <f t="shared" si="7"/>
      </c>
      <c r="X60" s="69">
        <f t="shared" si="8"/>
      </c>
      <c r="Y60" s="42">
        <f>IF(I60="","",IF(VLOOKUP(I60,$A$188:$C$225,3,FALSE)&gt;=71,VLOOKUP(I60,$A$188:$C$225,2,FALSE)&amp;TEXT(K60,"00")&amp;TEXT(L60,"00"),VLOOKUP(I60,$A$188:$C$225,2,FALSE)&amp;TEXT(J60,"00")&amp;TEXT(K60,"00")&amp;IF(M60="手",TEXT(L60,"0"),TEXT(L60,"00"))))</f>
      </c>
      <c r="Z60" s="70">
        <f t="shared" si="9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3"/>
      <c r="Q61" s="68">
        <f t="shared" si="2"/>
      </c>
      <c r="R61" s="68">
        <f t="shared" si="10"/>
      </c>
      <c r="S61" s="69" t="str">
        <f t="shared" si="3"/>
        <v>     </v>
      </c>
      <c r="T61" s="42" t="str">
        <f t="shared" si="4"/>
        <v> </v>
      </c>
      <c r="U61" s="69">
        <f t="shared" si="5"/>
      </c>
      <c r="V61" s="69">
        <f t="shared" si="6"/>
      </c>
      <c r="W61" s="69">
        <f t="shared" si="7"/>
      </c>
      <c r="X61" s="69">
        <f t="shared" si="8"/>
      </c>
      <c r="Y61" s="42">
        <f>IF(I61="","",IF(VLOOKUP(I61,$A$188:$C$225,3,FALSE)&gt;=71,VLOOKUP(I61,$A$188:$C$225,2,FALSE)&amp;TEXT(K61,"00")&amp;TEXT(L61,"00"),VLOOKUP(I61,$A$188:$C$225,2,FALSE)&amp;TEXT(J61,"00")&amp;TEXT(K61,"00")&amp;IF(M61="手",TEXT(L61,"0"),TEXT(L61,"00"))))</f>
      </c>
      <c r="Z61" s="70">
        <f t="shared" si="9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3"/>
      <c r="Q62" s="68">
        <f t="shared" si="2"/>
      </c>
      <c r="R62" s="68">
        <f t="shared" si="10"/>
      </c>
      <c r="S62" s="69" t="str">
        <f t="shared" si="3"/>
        <v>     </v>
      </c>
      <c r="T62" s="42" t="str">
        <f t="shared" si="4"/>
        <v> </v>
      </c>
      <c r="U62" s="69">
        <f t="shared" si="5"/>
      </c>
      <c r="V62" s="69">
        <f t="shared" si="6"/>
      </c>
      <c r="W62" s="69">
        <f t="shared" si="7"/>
      </c>
      <c r="X62" s="69">
        <f t="shared" si="8"/>
      </c>
      <c r="Y62" s="42">
        <f>IF(I62="","",IF(VLOOKUP(I62,$A$188:$C$225,3,FALSE)&gt;=71,VLOOKUP(I62,$A$188:$C$225,2,FALSE)&amp;TEXT(K62,"00")&amp;TEXT(L62,"00"),VLOOKUP(I62,$A$188:$C$225,2,FALSE)&amp;TEXT(J62,"00")&amp;TEXT(K62,"00")&amp;IF(M62="手",TEXT(L62,"0"),TEXT(L62,"00"))))</f>
      </c>
      <c r="Z62" s="70">
        <f t="shared" si="9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3"/>
      <c r="Q63" s="68">
        <f t="shared" si="2"/>
      </c>
      <c r="R63" s="68">
        <f t="shared" si="10"/>
      </c>
      <c r="S63" s="69" t="str">
        <f t="shared" si="3"/>
        <v>     </v>
      </c>
      <c r="T63" s="42" t="str">
        <f t="shared" si="4"/>
        <v> </v>
      </c>
      <c r="U63" s="69">
        <f t="shared" si="5"/>
      </c>
      <c r="V63" s="69">
        <f t="shared" si="6"/>
      </c>
      <c r="W63" s="69">
        <f t="shared" si="7"/>
      </c>
      <c r="X63" s="69">
        <f t="shared" si="8"/>
      </c>
      <c r="Y63" s="42">
        <f>IF(I63="","",IF(VLOOKUP(I63,$A$188:$C$225,3,FALSE)&gt;=71,VLOOKUP(I63,$A$188:$C$225,2,FALSE)&amp;TEXT(K63,"00")&amp;TEXT(L63,"00"),VLOOKUP(I63,$A$188:$C$225,2,FALSE)&amp;TEXT(J63,"00")&amp;TEXT(K63,"00")&amp;IF(M63="手",TEXT(L63,"0"),TEXT(L63,"00"))))</f>
      </c>
      <c r="Z63" s="70">
        <f t="shared" si="9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3"/>
      <c r="Q64" s="68">
        <f t="shared" si="2"/>
      </c>
      <c r="R64" s="68">
        <f t="shared" si="10"/>
      </c>
      <c r="S64" s="69" t="str">
        <f t="shared" si="3"/>
        <v>     </v>
      </c>
      <c r="T64" s="42" t="str">
        <f t="shared" si="4"/>
        <v> </v>
      </c>
      <c r="U64" s="69">
        <f t="shared" si="5"/>
      </c>
      <c r="V64" s="69">
        <f t="shared" si="6"/>
      </c>
      <c r="W64" s="69">
        <f t="shared" si="7"/>
      </c>
      <c r="X64" s="69">
        <f t="shared" si="8"/>
      </c>
      <c r="Y64" s="42">
        <f>IF(I64="","",IF(VLOOKUP(I64,$A$188:$C$225,3,FALSE)&gt;=71,VLOOKUP(I64,$A$188:$C$225,2,FALSE)&amp;TEXT(K64,"00")&amp;TEXT(L64,"00"),VLOOKUP(I64,$A$188:$C$225,2,FALSE)&amp;TEXT(J64,"00")&amp;TEXT(K64,"00")&amp;IF(M64="手",TEXT(L64,"0"),TEXT(L64,"00"))))</f>
      </c>
      <c r="Z64" s="70">
        <f t="shared" si="9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3"/>
      <c r="Q65" s="68">
        <f t="shared" si="2"/>
      </c>
      <c r="R65" s="68">
        <f t="shared" si="10"/>
      </c>
      <c r="S65" s="69" t="str">
        <f t="shared" si="3"/>
        <v>     </v>
      </c>
      <c r="T65" s="42" t="str">
        <f t="shared" si="4"/>
        <v> </v>
      </c>
      <c r="U65" s="69">
        <f t="shared" si="5"/>
      </c>
      <c r="V65" s="69">
        <f t="shared" si="6"/>
      </c>
      <c r="W65" s="69">
        <f t="shared" si="7"/>
      </c>
      <c r="X65" s="69">
        <f t="shared" si="8"/>
      </c>
      <c r="Y65" s="42">
        <f>IF(I65="","",IF(VLOOKUP(I65,$A$188:$C$225,3,FALSE)&gt;=71,VLOOKUP(I65,$A$188:$C$225,2,FALSE)&amp;TEXT(K65,"00")&amp;TEXT(L65,"00"),VLOOKUP(I65,$A$188:$C$225,2,FALSE)&amp;TEXT(J65,"00")&amp;TEXT(K65,"00")&amp;IF(M65="手",TEXT(L65,"0"),TEXT(L65,"00"))))</f>
      </c>
      <c r="Z65" s="70">
        <f t="shared" si="9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3"/>
      <c r="Q66" s="68">
        <f t="shared" si="2"/>
      </c>
      <c r="R66" s="68">
        <f t="shared" si="10"/>
      </c>
      <c r="S66" s="69" t="str">
        <f t="shared" si="3"/>
        <v>     </v>
      </c>
      <c r="T66" s="42" t="str">
        <f t="shared" si="4"/>
        <v> </v>
      </c>
      <c r="U66" s="69">
        <f t="shared" si="5"/>
      </c>
      <c r="V66" s="69">
        <f t="shared" si="6"/>
      </c>
      <c r="W66" s="69">
        <f t="shared" si="7"/>
      </c>
      <c r="X66" s="69">
        <f t="shared" si="8"/>
      </c>
      <c r="Y66" s="42">
        <f>IF(I66="","",IF(VLOOKUP(I66,$A$188:$C$225,3,FALSE)&gt;=71,VLOOKUP(I66,$A$188:$C$225,2,FALSE)&amp;TEXT(K66,"00")&amp;TEXT(L66,"00"),VLOOKUP(I66,$A$188:$C$225,2,FALSE)&amp;TEXT(J66,"00")&amp;TEXT(K66,"00")&amp;IF(M66="手",TEXT(L66,"0"),TEXT(L66,"00"))))</f>
      </c>
      <c r="Z66" s="70">
        <f t="shared" si="9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3"/>
      <c r="Q67" s="68">
        <f t="shared" si="2"/>
      </c>
      <c r="R67" s="68">
        <f t="shared" si="10"/>
      </c>
      <c r="S67" s="69" t="str">
        <f t="shared" si="3"/>
        <v>     </v>
      </c>
      <c r="T67" s="42" t="str">
        <f t="shared" si="4"/>
        <v> </v>
      </c>
      <c r="U67" s="69">
        <f t="shared" si="5"/>
      </c>
      <c r="V67" s="69">
        <f t="shared" si="6"/>
      </c>
      <c r="W67" s="69">
        <f t="shared" si="7"/>
      </c>
      <c r="X67" s="69">
        <f t="shared" si="8"/>
      </c>
      <c r="Y67" s="42">
        <f>IF(I67="","",IF(VLOOKUP(I67,$A$188:$C$225,3,FALSE)&gt;=71,VLOOKUP(I67,$A$188:$C$225,2,FALSE)&amp;TEXT(K67,"00")&amp;TEXT(L67,"00"),VLOOKUP(I67,$A$188:$C$225,2,FALSE)&amp;TEXT(J67,"00")&amp;TEXT(K67,"00")&amp;IF(M67="手",TEXT(L67,"0"),TEXT(L67,"00"))))</f>
      </c>
      <c r="Z67" s="70">
        <f t="shared" si="9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3"/>
      <c r="Q68" s="68">
        <f t="shared" si="2"/>
      </c>
      <c r="R68" s="68">
        <f t="shared" si="10"/>
      </c>
      <c r="S68" s="69" t="str">
        <f t="shared" si="3"/>
        <v>     </v>
      </c>
      <c r="T68" s="42" t="str">
        <f t="shared" si="4"/>
        <v> </v>
      </c>
      <c r="U68" s="69">
        <f t="shared" si="5"/>
      </c>
      <c r="V68" s="69">
        <f t="shared" si="6"/>
      </c>
      <c r="W68" s="69">
        <f t="shared" si="7"/>
      </c>
      <c r="X68" s="69">
        <f t="shared" si="8"/>
      </c>
      <c r="Y68" s="42">
        <f>IF(I68="","",IF(VLOOKUP(I68,$A$188:$C$225,3,FALSE)&gt;=71,VLOOKUP(I68,$A$188:$C$225,2,FALSE)&amp;TEXT(K68,"00")&amp;TEXT(L68,"00"),VLOOKUP(I68,$A$188:$C$225,2,FALSE)&amp;TEXT(J68,"00")&amp;TEXT(K68,"00")&amp;IF(M68="手",TEXT(L68,"0"),TEXT(L68,"00"))))</f>
      </c>
      <c r="Z68" s="70">
        <f t="shared" si="9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3"/>
      <c r="Q69" s="68">
        <f t="shared" si="2"/>
      </c>
      <c r="R69" s="68">
        <f t="shared" si="10"/>
      </c>
      <c r="S69" s="69" t="str">
        <f t="shared" si="3"/>
        <v>     </v>
      </c>
      <c r="T69" s="42" t="str">
        <f t="shared" si="4"/>
        <v> </v>
      </c>
      <c r="U69" s="69">
        <f t="shared" si="5"/>
      </c>
      <c r="V69" s="69">
        <f t="shared" si="6"/>
      </c>
      <c r="W69" s="69">
        <f t="shared" si="7"/>
      </c>
      <c r="X69" s="69">
        <f t="shared" si="8"/>
      </c>
      <c r="Y69" s="42">
        <f>IF(I69="","",IF(VLOOKUP(I69,$A$188:$C$225,3,FALSE)&gt;=71,VLOOKUP(I69,$A$188:$C$225,2,FALSE)&amp;TEXT(K69,"00")&amp;TEXT(L69,"00"),VLOOKUP(I69,$A$188:$C$225,2,FALSE)&amp;TEXT(J69,"00")&amp;TEXT(K69,"00")&amp;IF(M69="手",TEXT(L69,"0"),TEXT(L69,"00"))))</f>
      </c>
      <c r="Z69" s="70">
        <f t="shared" si="9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3"/>
      <c r="Q70" s="68">
        <f t="shared" si="2"/>
      </c>
      <c r="R70" s="68">
        <f t="shared" si="10"/>
      </c>
      <c r="S70" s="69" t="str">
        <f t="shared" si="3"/>
        <v>     </v>
      </c>
      <c r="T70" s="42" t="str">
        <f t="shared" si="4"/>
        <v> </v>
      </c>
      <c r="U70" s="69">
        <f t="shared" si="5"/>
      </c>
      <c r="V70" s="69">
        <f t="shared" si="6"/>
      </c>
      <c r="W70" s="69">
        <f t="shared" si="7"/>
      </c>
      <c r="X70" s="69">
        <f t="shared" si="8"/>
      </c>
      <c r="Y70" s="42">
        <f>IF(I70="","",IF(VLOOKUP(I70,$A$188:$C$225,3,FALSE)&gt;=71,VLOOKUP(I70,$A$188:$C$225,2,FALSE)&amp;TEXT(K70,"00")&amp;TEXT(L70,"00"),VLOOKUP(I70,$A$188:$C$225,2,FALSE)&amp;TEXT(J70,"00")&amp;TEXT(K70,"00")&amp;IF(M70="手",TEXT(L70,"0"),TEXT(L70,"00"))))</f>
      </c>
      <c r="Z70" s="70">
        <f t="shared" si="9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3"/>
      <c r="Q71" s="68">
        <f t="shared" si="2"/>
      </c>
      <c r="R71" s="68">
        <f t="shared" si="10"/>
      </c>
      <c r="S71" s="69" t="str">
        <f t="shared" si="3"/>
        <v>     </v>
      </c>
      <c r="T71" s="42" t="str">
        <f t="shared" si="4"/>
        <v> </v>
      </c>
      <c r="U71" s="69">
        <f t="shared" si="5"/>
      </c>
      <c r="V71" s="69">
        <f t="shared" si="6"/>
      </c>
      <c r="W71" s="69">
        <f t="shared" si="7"/>
      </c>
      <c r="X71" s="69">
        <f t="shared" si="8"/>
      </c>
      <c r="Y71" s="42">
        <f>IF(I71="","",IF(VLOOKUP(I71,$A$188:$C$225,3,FALSE)&gt;=71,VLOOKUP(I71,$A$188:$C$225,2,FALSE)&amp;TEXT(K71,"00")&amp;TEXT(L71,"00"),VLOOKUP(I71,$A$188:$C$225,2,FALSE)&amp;TEXT(J71,"00")&amp;TEXT(K71,"00")&amp;IF(M71="手",TEXT(L71,"0"),TEXT(L71,"00"))))</f>
      </c>
      <c r="Z71" s="70">
        <f t="shared" si="9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3"/>
      <c r="Q72" s="68">
        <f t="shared" si="2"/>
      </c>
      <c r="R72" s="68">
        <f t="shared" si="10"/>
      </c>
      <c r="S72" s="69" t="str">
        <f t="shared" si="3"/>
        <v>     </v>
      </c>
      <c r="T72" s="42" t="str">
        <f t="shared" si="4"/>
        <v> </v>
      </c>
      <c r="U72" s="69">
        <f t="shared" si="5"/>
      </c>
      <c r="V72" s="69">
        <f t="shared" si="6"/>
      </c>
      <c r="W72" s="69">
        <f t="shared" si="7"/>
      </c>
      <c r="X72" s="69">
        <f t="shared" si="8"/>
      </c>
      <c r="Y72" s="42">
        <f>IF(I72="","",IF(VLOOKUP(I72,$A$188:$C$225,3,FALSE)&gt;=71,VLOOKUP(I72,$A$188:$C$225,2,FALSE)&amp;TEXT(K72,"00")&amp;TEXT(L72,"00"),VLOOKUP(I72,$A$188:$C$225,2,FALSE)&amp;TEXT(J72,"00")&amp;TEXT(K72,"00")&amp;IF(M72="手",TEXT(L72,"0"),TEXT(L72,"00"))))</f>
      </c>
      <c r="Z72" s="70">
        <f t="shared" si="9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3"/>
      <c r="Q73" s="68">
        <f t="shared" si="2"/>
      </c>
      <c r="R73" s="68">
        <f t="shared" si="10"/>
      </c>
      <c r="S73" s="69" t="str">
        <f t="shared" si="3"/>
        <v>     </v>
      </c>
      <c r="T73" s="42" t="str">
        <f t="shared" si="4"/>
        <v> </v>
      </c>
      <c r="U73" s="69">
        <f t="shared" si="5"/>
      </c>
      <c r="V73" s="69">
        <f t="shared" si="6"/>
      </c>
      <c r="W73" s="69">
        <f t="shared" si="7"/>
      </c>
      <c r="X73" s="69">
        <f t="shared" si="8"/>
      </c>
      <c r="Y73" s="42">
        <f>IF(I73="","",IF(VLOOKUP(I73,$A$188:$C$225,3,FALSE)&gt;=71,VLOOKUP(I73,$A$188:$C$225,2,FALSE)&amp;TEXT(K73,"00")&amp;TEXT(L73,"00"),VLOOKUP(I73,$A$188:$C$225,2,FALSE)&amp;TEXT(J73,"00")&amp;TEXT(K73,"00")&amp;IF(M73="手",TEXT(L73,"0"),TEXT(L73,"00"))))</f>
      </c>
      <c r="Z73" s="70">
        <f t="shared" si="9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3"/>
      <c r="Q74" s="68">
        <f t="shared" si="2"/>
      </c>
      <c r="R74" s="68">
        <f t="shared" si="10"/>
      </c>
      <c r="S74" s="69" t="str">
        <f t="shared" si="3"/>
        <v>     </v>
      </c>
      <c r="T74" s="42" t="str">
        <f t="shared" si="4"/>
        <v> </v>
      </c>
      <c r="U74" s="69">
        <f t="shared" si="5"/>
      </c>
      <c r="V74" s="69">
        <f t="shared" si="6"/>
      </c>
      <c r="W74" s="69">
        <f t="shared" si="7"/>
      </c>
      <c r="X74" s="69">
        <f t="shared" si="8"/>
      </c>
      <c r="Y74" s="42">
        <f>IF(I74="","",IF(VLOOKUP(I74,$A$188:$C$225,3,FALSE)&gt;=71,VLOOKUP(I74,$A$188:$C$225,2,FALSE)&amp;TEXT(K74,"00")&amp;TEXT(L74,"00"),VLOOKUP(I74,$A$188:$C$225,2,FALSE)&amp;TEXT(J74,"00")&amp;TEXT(K74,"00")&amp;IF(M74="手",TEXT(L74,"0"),TEXT(L74,"00"))))</f>
      </c>
      <c r="Z74" s="70">
        <f t="shared" si="9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3"/>
      <c r="Q75" s="68">
        <f t="shared" si="2"/>
      </c>
      <c r="R75" s="68">
        <f t="shared" si="10"/>
      </c>
      <c r="S75" s="69" t="str">
        <f t="shared" si="3"/>
        <v>     </v>
      </c>
      <c r="T75" s="42" t="str">
        <f t="shared" si="4"/>
        <v> </v>
      </c>
      <c r="U75" s="69">
        <f t="shared" si="5"/>
      </c>
      <c r="V75" s="69">
        <f t="shared" si="6"/>
      </c>
      <c r="W75" s="69">
        <f t="shared" si="7"/>
      </c>
      <c r="X75" s="69">
        <f t="shared" si="8"/>
      </c>
      <c r="Y75" s="42">
        <f>IF(I75="","",IF(VLOOKUP(I75,$A$188:$C$225,3,FALSE)&gt;=71,VLOOKUP(I75,$A$188:$C$225,2,FALSE)&amp;TEXT(K75,"00")&amp;TEXT(L75,"00"),VLOOKUP(I75,$A$188:$C$225,2,FALSE)&amp;TEXT(J75,"00")&amp;TEXT(K75,"00")&amp;IF(M75="手",TEXT(L75,"0"),TEXT(L75,"00"))))</f>
      </c>
      <c r="Z75" s="70">
        <f t="shared" si="9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3"/>
      <c r="Q76" s="68">
        <f t="shared" si="2"/>
      </c>
      <c r="R76" s="68">
        <f t="shared" si="10"/>
      </c>
      <c r="S76" s="69" t="str">
        <f t="shared" si="3"/>
        <v>     </v>
      </c>
      <c r="T76" s="42" t="str">
        <f t="shared" si="4"/>
        <v> </v>
      </c>
      <c r="U76" s="69">
        <f t="shared" si="5"/>
      </c>
      <c r="V76" s="69">
        <f t="shared" si="6"/>
      </c>
      <c r="W76" s="69">
        <f t="shared" si="7"/>
      </c>
      <c r="X76" s="69">
        <f t="shared" si="8"/>
      </c>
      <c r="Y76" s="42">
        <f>IF(I76="","",IF(VLOOKUP(I76,$A$188:$C$225,3,FALSE)&gt;=71,VLOOKUP(I76,$A$188:$C$225,2,FALSE)&amp;TEXT(K76,"00")&amp;TEXT(L76,"00"),VLOOKUP(I76,$A$188:$C$225,2,FALSE)&amp;TEXT(J76,"00")&amp;TEXT(K76,"00")&amp;IF(M76="手",TEXT(L76,"0"),TEXT(L76,"00"))))</f>
      </c>
      <c r="Z76" s="70">
        <f t="shared" si="9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3"/>
      <c r="Q77" s="68">
        <f t="shared" si="2"/>
      </c>
      <c r="R77" s="68">
        <f t="shared" si="10"/>
      </c>
      <c r="S77" s="69" t="str">
        <f t="shared" si="3"/>
        <v>     </v>
      </c>
      <c r="T77" s="42" t="str">
        <f t="shared" si="4"/>
        <v> </v>
      </c>
      <c r="U77" s="69">
        <f t="shared" si="5"/>
      </c>
      <c r="V77" s="69">
        <f t="shared" si="6"/>
      </c>
      <c r="W77" s="69">
        <f t="shared" si="7"/>
      </c>
      <c r="X77" s="69">
        <f t="shared" si="8"/>
      </c>
      <c r="Y77" s="42">
        <f>IF(I77="","",IF(VLOOKUP(I77,$A$188:$C$225,3,FALSE)&gt;=71,VLOOKUP(I77,$A$188:$C$225,2,FALSE)&amp;TEXT(K77,"00")&amp;TEXT(L77,"00"),VLOOKUP(I77,$A$188:$C$225,2,FALSE)&amp;TEXT(J77,"00")&amp;TEXT(K77,"00")&amp;IF(M77="手",TEXT(L77,"0"),TEXT(L77,"00"))))</f>
      </c>
      <c r="Z77" s="70">
        <f t="shared" si="9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3"/>
      <c r="Q78" s="68">
        <f t="shared" si="2"/>
      </c>
      <c r="R78" s="68">
        <f t="shared" si="10"/>
      </c>
      <c r="S78" s="69" t="str">
        <f t="shared" si="3"/>
        <v>     </v>
      </c>
      <c r="T78" s="42" t="str">
        <f t="shared" si="4"/>
        <v> </v>
      </c>
      <c r="U78" s="69">
        <f t="shared" si="5"/>
      </c>
      <c r="V78" s="69">
        <f t="shared" si="6"/>
      </c>
      <c r="W78" s="69">
        <f t="shared" si="7"/>
      </c>
      <c r="X78" s="69">
        <f t="shared" si="8"/>
      </c>
      <c r="Y78" s="42">
        <f>IF(I78="","",IF(VLOOKUP(I78,$A$188:$C$225,3,FALSE)&gt;=71,VLOOKUP(I78,$A$188:$C$225,2,FALSE)&amp;TEXT(K78,"00")&amp;TEXT(L78,"00"),VLOOKUP(I78,$A$188:$C$225,2,FALSE)&amp;TEXT(J78,"00")&amp;TEXT(K78,"00")&amp;IF(M78="手",TEXT(L78,"0"),TEXT(L78,"00"))))</f>
      </c>
      <c r="Z78" s="70">
        <f t="shared" si="9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3"/>
      <c r="Q79" s="68">
        <f t="shared" si="2"/>
      </c>
      <c r="R79" s="68">
        <f t="shared" si="10"/>
      </c>
      <c r="S79" s="69" t="str">
        <f t="shared" si="3"/>
        <v>     </v>
      </c>
      <c r="T79" s="42" t="str">
        <f t="shared" si="4"/>
        <v> </v>
      </c>
      <c r="U79" s="69">
        <f t="shared" si="5"/>
      </c>
      <c r="V79" s="69">
        <f t="shared" si="6"/>
      </c>
      <c r="W79" s="69">
        <f t="shared" si="7"/>
      </c>
      <c r="X79" s="69">
        <f t="shared" si="8"/>
      </c>
      <c r="Y79" s="42">
        <f>IF(I79="","",IF(VLOOKUP(I79,$A$188:$C$225,3,FALSE)&gt;=71,VLOOKUP(I79,$A$188:$C$225,2,FALSE)&amp;TEXT(K79,"00")&amp;TEXT(L79,"00"),VLOOKUP(I79,$A$188:$C$225,2,FALSE)&amp;TEXT(J79,"00")&amp;TEXT(K79,"00")&amp;IF(M79="手",TEXT(L79,"0"),TEXT(L79,"00"))))</f>
      </c>
      <c r="Z79" s="70">
        <f t="shared" si="9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3"/>
      <c r="Q80" s="68">
        <f t="shared" si="2"/>
      </c>
      <c r="R80" s="68">
        <f t="shared" si="10"/>
      </c>
      <c r="S80" s="69" t="str">
        <f t="shared" si="3"/>
        <v>     </v>
      </c>
      <c r="T80" s="42" t="str">
        <f t="shared" si="4"/>
        <v> </v>
      </c>
      <c r="U80" s="69">
        <f t="shared" si="5"/>
      </c>
      <c r="V80" s="69">
        <f t="shared" si="6"/>
      </c>
      <c r="W80" s="69">
        <f t="shared" si="7"/>
      </c>
      <c r="X80" s="69">
        <f t="shared" si="8"/>
      </c>
      <c r="Y80" s="42">
        <f>IF(I80="","",IF(VLOOKUP(I80,$A$188:$C$225,3,FALSE)&gt;=71,VLOOKUP(I80,$A$188:$C$225,2,FALSE)&amp;TEXT(K80,"00")&amp;TEXT(L80,"00"),VLOOKUP(I80,$A$188:$C$225,2,FALSE)&amp;TEXT(J80,"00")&amp;TEXT(K80,"00")&amp;IF(M80="手",TEXT(L80,"0"),TEXT(L80,"00"))))</f>
      </c>
      <c r="Z80" s="70">
        <f t="shared" si="9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3"/>
      <c r="Q81" s="68">
        <f t="shared" si="2"/>
      </c>
      <c r="R81" s="68">
        <f t="shared" si="10"/>
      </c>
      <c r="S81" s="69" t="str">
        <f t="shared" si="3"/>
        <v>     </v>
      </c>
      <c r="T81" s="42" t="str">
        <f t="shared" si="4"/>
        <v> </v>
      </c>
      <c r="U81" s="69">
        <f t="shared" si="5"/>
      </c>
      <c r="V81" s="69">
        <f t="shared" si="6"/>
      </c>
      <c r="W81" s="69">
        <f t="shared" si="7"/>
      </c>
      <c r="X81" s="69">
        <f t="shared" si="8"/>
      </c>
      <c r="Y81" s="42">
        <f>IF(I81="","",IF(VLOOKUP(I81,$A$188:$C$225,3,FALSE)&gt;=71,VLOOKUP(I81,$A$188:$C$225,2,FALSE)&amp;TEXT(K81,"00")&amp;TEXT(L81,"00"),VLOOKUP(I81,$A$188:$C$225,2,FALSE)&amp;TEXT(J81,"00")&amp;TEXT(K81,"00")&amp;IF(M81="手",TEXT(L81,"0"),TEXT(L81,"00"))))</f>
      </c>
      <c r="Z81" s="70">
        <f t="shared" si="9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3"/>
      <c r="Q82" s="68">
        <f t="shared" si="2"/>
      </c>
      <c r="R82" s="68">
        <f t="shared" si="10"/>
      </c>
      <c r="S82" s="69" t="str">
        <f t="shared" si="3"/>
        <v>     </v>
      </c>
      <c r="T82" s="42" t="str">
        <f t="shared" si="4"/>
        <v> </v>
      </c>
      <c r="U82" s="69">
        <f t="shared" si="5"/>
      </c>
      <c r="V82" s="69">
        <f t="shared" si="6"/>
      </c>
      <c r="W82" s="69">
        <f t="shared" si="7"/>
      </c>
      <c r="X82" s="69">
        <f t="shared" si="8"/>
      </c>
      <c r="Y82" s="42">
        <f>IF(I82="","",IF(VLOOKUP(I82,$A$188:$C$225,3,FALSE)&gt;=71,VLOOKUP(I82,$A$188:$C$225,2,FALSE)&amp;TEXT(K82,"00")&amp;TEXT(L82,"00"),VLOOKUP(I82,$A$188:$C$225,2,FALSE)&amp;TEXT(J82,"00")&amp;TEXT(K82,"00")&amp;IF(M82="手",TEXT(L82,"0"),TEXT(L82,"00"))))</f>
      </c>
      <c r="Z82" s="70">
        <f t="shared" si="9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3"/>
      <c r="Q83" s="68">
        <f t="shared" si="2"/>
      </c>
      <c r="R83" s="68">
        <f t="shared" si="10"/>
      </c>
      <c r="S83" s="69" t="str">
        <f t="shared" si="3"/>
        <v>     </v>
      </c>
      <c r="T83" s="42" t="str">
        <f t="shared" si="4"/>
        <v> </v>
      </c>
      <c r="U83" s="69">
        <f t="shared" si="5"/>
      </c>
      <c r="V83" s="69">
        <f t="shared" si="6"/>
      </c>
      <c r="W83" s="69">
        <f t="shared" si="7"/>
      </c>
      <c r="X83" s="69">
        <f t="shared" si="8"/>
      </c>
      <c r="Y83" s="42">
        <f>IF(I83="","",IF(VLOOKUP(I83,$A$188:$C$225,3,FALSE)&gt;=71,VLOOKUP(I83,$A$188:$C$225,2,FALSE)&amp;TEXT(K83,"00")&amp;TEXT(L83,"00"),VLOOKUP(I83,$A$188:$C$225,2,FALSE)&amp;TEXT(J83,"00")&amp;TEXT(K83,"00")&amp;IF(M83="手",TEXT(L83,"0"),TEXT(L83,"00"))))</f>
      </c>
      <c r="Z83" s="70">
        <f t="shared" si="9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3"/>
      <c r="Q84" s="68">
        <f t="shared" si="2"/>
      </c>
      <c r="R84" s="68">
        <f t="shared" si="10"/>
      </c>
      <c r="S84" s="69" t="str">
        <f t="shared" si="3"/>
        <v>     </v>
      </c>
      <c r="T84" s="42" t="str">
        <f t="shared" si="4"/>
        <v> </v>
      </c>
      <c r="U84" s="69">
        <f t="shared" si="5"/>
      </c>
      <c r="V84" s="69">
        <f t="shared" si="6"/>
      </c>
      <c r="W84" s="69">
        <f t="shared" si="7"/>
      </c>
      <c r="X84" s="69">
        <f t="shared" si="8"/>
      </c>
      <c r="Y84" s="42">
        <f>IF(I84="","",IF(VLOOKUP(I84,$A$188:$C$225,3,FALSE)&gt;=71,VLOOKUP(I84,$A$188:$C$225,2,FALSE)&amp;TEXT(K84,"00")&amp;TEXT(L84,"00"),VLOOKUP(I84,$A$188:$C$225,2,FALSE)&amp;TEXT(J84,"00")&amp;TEXT(K84,"00")&amp;IF(M84="手",TEXT(L84,"0"),TEXT(L84,"00"))))</f>
      </c>
      <c r="Z84" s="70">
        <f t="shared" si="9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3"/>
      <c r="Q85" s="68">
        <f t="shared" si="2"/>
      </c>
      <c r="R85" s="68">
        <f t="shared" si="10"/>
      </c>
      <c r="S85" s="69" t="str">
        <f t="shared" si="3"/>
        <v>     </v>
      </c>
      <c r="T85" s="42" t="str">
        <f t="shared" si="4"/>
        <v> </v>
      </c>
      <c r="U85" s="69">
        <f t="shared" si="5"/>
      </c>
      <c r="V85" s="69">
        <f t="shared" si="6"/>
      </c>
      <c r="W85" s="69">
        <f t="shared" si="7"/>
      </c>
      <c r="X85" s="69">
        <f t="shared" si="8"/>
      </c>
      <c r="Y85" s="42">
        <f>IF(I85="","",IF(VLOOKUP(I85,$A$188:$C$225,3,FALSE)&gt;=71,VLOOKUP(I85,$A$188:$C$225,2,FALSE)&amp;TEXT(K85,"00")&amp;TEXT(L85,"00"),VLOOKUP(I85,$A$188:$C$225,2,FALSE)&amp;TEXT(J85,"00")&amp;TEXT(K85,"00")&amp;IF(M85="手",TEXT(L85,"0"),TEXT(L85,"00"))))</f>
      </c>
      <c r="Z85" s="70">
        <f t="shared" si="9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3"/>
      <c r="Q86" s="68">
        <f t="shared" si="2"/>
      </c>
      <c r="R86" s="68">
        <f t="shared" si="10"/>
      </c>
      <c r="S86" s="69" t="str">
        <f t="shared" si="3"/>
        <v>     </v>
      </c>
      <c r="T86" s="42" t="str">
        <f t="shared" si="4"/>
        <v> </v>
      </c>
      <c r="U86" s="69">
        <f t="shared" si="5"/>
      </c>
      <c r="V86" s="69">
        <f t="shared" si="6"/>
      </c>
      <c r="W86" s="69">
        <f t="shared" si="7"/>
      </c>
      <c r="X86" s="69">
        <f t="shared" si="8"/>
      </c>
      <c r="Y86" s="42">
        <f>IF(I86="","",IF(VLOOKUP(I86,$A$188:$C$225,3,FALSE)&gt;=71,VLOOKUP(I86,$A$188:$C$225,2,FALSE)&amp;TEXT(K86,"00")&amp;TEXT(L86,"00"),VLOOKUP(I86,$A$188:$C$225,2,FALSE)&amp;TEXT(J86,"00")&amp;TEXT(K86,"00")&amp;IF(M86="手",TEXT(L86,"0"),TEXT(L86,"00"))))</f>
      </c>
      <c r="Z86" s="70">
        <f t="shared" si="9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3"/>
      <c r="Q87" s="68">
        <f t="shared" si="2"/>
      </c>
      <c r="R87" s="68">
        <f t="shared" si="10"/>
      </c>
      <c r="S87" s="69" t="str">
        <f t="shared" si="3"/>
        <v>     </v>
      </c>
      <c r="T87" s="42" t="str">
        <f t="shared" si="4"/>
        <v> </v>
      </c>
      <c r="U87" s="69">
        <f t="shared" si="5"/>
      </c>
      <c r="V87" s="69">
        <f t="shared" si="6"/>
      </c>
      <c r="W87" s="69">
        <f t="shared" si="7"/>
      </c>
      <c r="X87" s="69">
        <f t="shared" si="8"/>
      </c>
      <c r="Y87" s="42">
        <f>IF(I87="","",IF(VLOOKUP(I87,$A$188:$C$225,3,FALSE)&gt;=71,VLOOKUP(I87,$A$188:$C$225,2,FALSE)&amp;TEXT(K87,"00")&amp;TEXT(L87,"00"),VLOOKUP(I87,$A$188:$C$225,2,FALSE)&amp;TEXT(J87,"00")&amp;TEXT(K87,"00")&amp;IF(M87="手",TEXT(L87,"0"),TEXT(L87,"00"))))</f>
      </c>
      <c r="Z87" s="70">
        <f t="shared" si="9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3"/>
      <c r="Q88" s="68">
        <f t="shared" si="2"/>
      </c>
      <c r="R88" s="68">
        <f t="shared" si="10"/>
      </c>
      <c r="S88" s="69" t="str">
        <f t="shared" si="3"/>
        <v>     </v>
      </c>
      <c r="T88" s="42" t="str">
        <f t="shared" si="4"/>
        <v> </v>
      </c>
      <c r="U88" s="69">
        <f t="shared" si="5"/>
      </c>
      <c r="V88" s="69">
        <f t="shared" si="6"/>
      </c>
      <c r="W88" s="69">
        <f t="shared" si="7"/>
      </c>
      <c r="X88" s="69">
        <f t="shared" si="8"/>
      </c>
      <c r="Y88" s="42">
        <f>IF(I88="","",IF(VLOOKUP(I88,$A$188:$C$225,3,FALSE)&gt;=71,VLOOKUP(I88,$A$188:$C$225,2,FALSE)&amp;TEXT(K88,"00")&amp;TEXT(L88,"00"),VLOOKUP(I88,$A$188:$C$225,2,FALSE)&amp;TEXT(J88,"00")&amp;TEXT(K88,"00")&amp;IF(M88="手",TEXT(L88,"0"),TEXT(L88,"00"))))</f>
      </c>
      <c r="Z88" s="70">
        <f t="shared" si="9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3"/>
      <c r="Q89" s="68">
        <f t="shared" si="2"/>
      </c>
      <c r="R89" s="68">
        <f aca="true" t="shared" si="11" ref="R89:R117">IF(C89="","",U89*100000000+W89*100+VALUE(RIGHT(X89,2)))</f>
      </c>
      <c r="S89" s="69" t="str">
        <f t="shared" si="3"/>
        <v>     </v>
      </c>
      <c r="T89" s="42" t="str">
        <f t="shared" si="4"/>
        <v> </v>
      </c>
      <c r="U89" s="69">
        <f t="shared" si="5"/>
      </c>
      <c r="V89" s="69">
        <f t="shared" si="6"/>
      </c>
      <c r="W89" s="69">
        <f t="shared" si="7"/>
      </c>
      <c r="X89" s="69">
        <f t="shared" si="8"/>
      </c>
      <c r="Y89" s="42">
        <f>IF(I89="","",IF(VLOOKUP(I89,$A$188:$C$225,3,FALSE)&gt;=71,VLOOKUP(I89,$A$188:$C$225,2,FALSE)&amp;TEXT(K89,"00")&amp;TEXT(L89,"00"),VLOOKUP(I89,$A$188:$C$225,2,FALSE)&amp;TEXT(J89,"00")&amp;TEXT(K89,"00")&amp;IF(M89="手",TEXT(L89,"0"),TEXT(L89,"00"))))</f>
      </c>
      <c r="Z89" s="70">
        <f t="shared" si="9"/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3"/>
      <c r="Q90" s="68">
        <f aca="true" t="shared" si="12" ref="Q90:Q117">IF(R90="","",$E$4)</f>
      </c>
      <c r="R90" s="68">
        <f t="shared" si="11"/>
      </c>
      <c r="S90" s="69" t="str">
        <f aca="true" t="shared" si="13" ref="S90:S117">IF(LEN(C90)+LEN(D90)&lt;4,C90&amp;"    "&amp;D90&amp;" "&amp;G90,IF(LEN(C90)+LEN(D90)&gt;4,C90&amp;D90&amp;" "&amp;G90,C90&amp;"  "&amp;D90&amp;" "&amp;G90))</f>
        <v>     </v>
      </c>
      <c r="T90" s="42" t="str">
        <f aca="true" t="shared" si="14" ref="T90:T117">E90&amp;" "&amp;F90</f>
        <v> </v>
      </c>
      <c r="U90" s="69">
        <f aca="true" t="shared" si="15" ref="U90:U117">IF(H90="男",1,IF(H90="女",2,""))</f>
      </c>
      <c r="V90" s="69">
        <f aca="true" t="shared" si="16" ref="V90:V117">IF(C90="","",28)</f>
      </c>
      <c r="W90" s="69">
        <f aca="true" t="shared" si="17" ref="W90:W117">IF(C90="","",VALUE(LEFT($E$4,6)))</f>
      </c>
      <c r="X90" s="69">
        <f aca="true" t="shared" si="18" ref="X90:X117">IF(B90="","",B90)</f>
      </c>
      <c r="Y90" s="42">
        <f>IF(I90="","",IF(VLOOKUP(I90,$A$188:$C$225,3,FALSE)&gt;=71,VLOOKUP(I90,$A$188:$C$225,2,FALSE)&amp;TEXT(K90,"00")&amp;TEXT(L90,"00"),VLOOKUP(I90,$A$188:$C$225,2,FALSE)&amp;TEXT(J90,"00")&amp;TEXT(K90,"00")&amp;IF(M90="手",TEXT(L90,"0"),TEXT(L90,"00"))))</f>
      </c>
      <c r="Z90" s="70">
        <f aca="true" t="shared" si="19" ref="Z90:Z117">IF(N90="","",N90)</f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3"/>
      <c r="Q91" s="68">
        <f t="shared" si="12"/>
      </c>
      <c r="R91" s="68">
        <f t="shared" si="11"/>
      </c>
      <c r="S91" s="69" t="str">
        <f t="shared" si="13"/>
        <v>     </v>
      </c>
      <c r="T91" s="42" t="str">
        <f t="shared" si="14"/>
        <v> </v>
      </c>
      <c r="U91" s="69">
        <f t="shared" si="15"/>
      </c>
      <c r="V91" s="69">
        <f t="shared" si="16"/>
      </c>
      <c r="W91" s="69">
        <f t="shared" si="17"/>
      </c>
      <c r="X91" s="69">
        <f t="shared" si="18"/>
      </c>
      <c r="Y91" s="42">
        <f>IF(I91="","",IF(VLOOKUP(I91,$A$188:$C$225,3,FALSE)&gt;=71,VLOOKUP(I91,$A$188:$C$225,2,FALSE)&amp;TEXT(K91,"00")&amp;TEXT(L91,"00"),VLOOKUP(I91,$A$188:$C$225,2,FALSE)&amp;TEXT(J91,"00")&amp;TEXT(K91,"00")&amp;IF(M91="手",TEXT(L91,"0"),TEXT(L91,"00"))))</f>
      </c>
      <c r="Z91" s="70">
        <f t="shared" si="19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3"/>
      <c r="Q92" s="68">
        <f t="shared" si="12"/>
      </c>
      <c r="R92" s="68">
        <f t="shared" si="11"/>
      </c>
      <c r="S92" s="69" t="str">
        <f t="shared" si="13"/>
        <v>     </v>
      </c>
      <c r="T92" s="42" t="str">
        <f t="shared" si="14"/>
        <v> </v>
      </c>
      <c r="U92" s="69">
        <f t="shared" si="15"/>
      </c>
      <c r="V92" s="69">
        <f t="shared" si="16"/>
      </c>
      <c r="W92" s="69">
        <f t="shared" si="17"/>
      </c>
      <c r="X92" s="69">
        <f t="shared" si="18"/>
      </c>
      <c r="Y92" s="42">
        <f>IF(I92="","",IF(VLOOKUP(I92,$A$188:$C$225,3,FALSE)&gt;=71,VLOOKUP(I92,$A$188:$C$225,2,FALSE)&amp;TEXT(K92,"00")&amp;TEXT(L92,"00"),VLOOKUP(I92,$A$188:$C$225,2,FALSE)&amp;TEXT(J92,"00")&amp;TEXT(K92,"00")&amp;IF(M92="手",TEXT(L92,"0"),TEXT(L92,"00"))))</f>
      </c>
      <c r="Z92" s="70">
        <f t="shared" si="19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3"/>
      <c r="Q93" s="68">
        <f t="shared" si="12"/>
      </c>
      <c r="R93" s="68">
        <f t="shared" si="11"/>
      </c>
      <c r="S93" s="69" t="str">
        <f t="shared" si="13"/>
        <v>     </v>
      </c>
      <c r="T93" s="42" t="str">
        <f t="shared" si="14"/>
        <v> </v>
      </c>
      <c r="U93" s="69">
        <f t="shared" si="15"/>
      </c>
      <c r="V93" s="69">
        <f t="shared" si="16"/>
      </c>
      <c r="W93" s="69">
        <f t="shared" si="17"/>
      </c>
      <c r="X93" s="69">
        <f t="shared" si="18"/>
      </c>
      <c r="Y93" s="42">
        <f>IF(I93="","",IF(VLOOKUP(I93,$A$188:$C$225,3,FALSE)&gt;=71,VLOOKUP(I93,$A$188:$C$225,2,FALSE)&amp;TEXT(K93,"00")&amp;TEXT(L93,"00"),VLOOKUP(I93,$A$188:$C$225,2,FALSE)&amp;TEXT(J93,"00")&amp;TEXT(K93,"00")&amp;IF(M93="手",TEXT(L93,"0"),TEXT(L93,"00"))))</f>
      </c>
      <c r="Z93" s="70">
        <f t="shared" si="19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3"/>
      <c r="Q94" s="68">
        <f t="shared" si="12"/>
      </c>
      <c r="R94" s="68">
        <f t="shared" si="11"/>
      </c>
      <c r="S94" s="69" t="str">
        <f t="shared" si="13"/>
        <v>     </v>
      </c>
      <c r="T94" s="42" t="str">
        <f t="shared" si="14"/>
        <v> </v>
      </c>
      <c r="U94" s="69">
        <f t="shared" si="15"/>
      </c>
      <c r="V94" s="69">
        <f t="shared" si="16"/>
      </c>
      <c r="W94" s="69">
        <f t="shared" si="17"/>
      </c>
      <c r="X94" s="69">
        <f t="shared" si="18"/>
      </c>
      <c r="Y94" s="42">
        <f>IF(I94="","",IF(VLOOKUP(I94,$A$188:$C$225,3,FALSE)&gt;=71,VLOOKUP(I94,$A$188:$C$225,2,FALSE)&amp;TEXT(K94,"00")&amp;TEXT(L94,"00"),VLOOKUP(I94,$A$188:$C$225,2,FALSE)&amp;TEXT(J94,"00")&amp;TEXT(K94,"00")&amp;IF(M94="手",TEXT(L94,"0"),TEXT(L94,"00"))))</f>
      </c>
      <c r="Z94" s="70">
        <f t="shared" si="19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3"/>
      <c r="Q95" s="68">
        <f t="shared" si="12"/>
      </c>
      <c r="R95" s="68">
        <f t="shared" si="11"/>
      </c>
      <c r="S95" s="69" t="str">
        <f t="shared" si="13"/>
        <v>     </v>
      </c>
      <c r="T95" s="42" t="str">
        <f t="shared" si="14"/>
        <v> </v>
      </c>
      <c r="U95" s="69">
        <f t="shared" si="15"/>
      </c>
      <c r="V95" s="69">
        <f t="shared" si="16"/>
      </c>
      <c r="W95" s="69">
        <f t="shared" si="17"/>
      </c>
      <c r="X95" s="69">
        <f t="shared" si="18"/>
      </c>
      <c r="Y95" s="42">
        <f>IF(I95="","",IF(VLOOKUP(I95,$A$188:$C$225,3,FALSE)&gt;=71,VLOOKUP(I95,$A$188:$C$225,2,FALSE)&amp;TEXT(K95,"00")&amp;TEXT(L95,"00"),VLOOKUP(I95,$A$188:$C$225,2,FALSE)&amp;TEXT(J95,"00")&amp;TEXT(K95,"00")&amp;IF(M95="手",TEXT(L95,"0"),TEXT(L95,"00"))))</f>
      </c>
      <c r="Z95" s="70">
        <f t="shared" si="19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3"/>
      <c r="Q96" s="68">
        <f t="shared" si="12"/>
      </c>
      <c r="R96" s="68">
        <f t="shared" si="11"/>
      </c>
      <c r="S96" s="69" t="str">
        <f t="shared" si="13"/>
        <v>     </v>
      </c>
      <c r="T96" s="42" t="str">
        <f t="shared" si="14"/>
        <v> </v>
      </c>
      <c r="U96" s="69">
        <f t="shared" si="15"/>
      </c>
      <c r="V96" s="69">
        <f t="shared" si="16"/>
      </c>
      <c r="W96" s="69">
        <f t="shared" si="17"/>
      </c>
      <c r="X96" s="69">
        <f t="shared" si="18"/>
      </c>
      <c r="Y96" s="42">
        <f>IF(I96="","",IF(VLOOKUP(I96,$A$188:$C$225,3,FALSE)&gt;=71,VLOOKUP(I96,$A$188:$C$225,2,FALSE)&amp;TEXT(K96,"00")&amp;TEXT(L96,"00"),VLOOKUP(I96,$A$188:$C$225,2,FALSE)&amp;TEXT(J96,"00")&amp;TEXT(K96,"00")&amp;IF(M96="手",TEXT(L96,"0"),TEXT(L96,"00"))))</f>
      </c>
      <c r="Z96" s="70">
        <f t="shared" si="19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3"/>
      <c r="Q97" s="68">
        <f t="shared" si="12"/>
      </c>
      <c r="R97" s="68">
        <f t="shared" si="11"/>
      </c>
      <c r="S97" s="69" t="str">
        <f t="shared" si="13"/>
        <v>     </v>
      </c>
      <c r="T97" s="42" t="str">
        <f t="shared" si="14"/>
        <v> </v>
      </c>
      <c r="U97" s="69">
        <f t="shared" si="15"/>
      </c>
      <c r="V97" s="69">
        <f t="shared" si="16"/>
      </c>
      <c r="W97" s="69">
        <f t="shared" si="17"/>
      </c>
      <c r="X97" s="69">
        <f t="shared" si="18"/>
      </c>
      <c r="Y97" s="42">
        <f>IF(I97="","",IF(VLOOKUP(I97,$A$188:$C$225,3,FALSE)&gt;=71,VLOOKUP(I97,$A$188:$C$225,2,FALSE)&amp;TEXT(K97,"00")&amp;TEXT(L97,"00"),VLOOKUP(I97,$A$188:$C$225,2,FALSE)&amp;TEXT(J97,"00")&amp;TEXT(K97,"00")&amp;IF(M97="手",TEXT(L97,"0"),TEXT(L97,"00"))))</f>
      </c>
      <c r="Z97" s="70">
        <f t="shared" si="19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3"/>
      <c r="Q98" s="68">
        <f t="shared" si="12"/>
      </c>
      <c r="R98" s="68">
        <f t="shared" si="11"/>
      </c>
      <c r="S98" s="69" t="str">
        <f t="shared" si="13"/>
        <v>     </v>
      </c>
      <c r="T98" s="42" t="str">
        <f t="shared" si="14"/>
        <v> </v>
      </c>
      <c r="U98" s="69">
        <f t="shared" si="15"/>
      </c>
      <c r="V98" s="69">
        <f t="shared" si="16"/>
      </c>
      <c r="W98" s="69">
        <f t="shared" si="17"/>
      </c>
      <c r="X98" s="69">
        <f t="shared" si="18"/>
      </c>
      <c r="Y98" s="42">
        <f>IF(I98="","",IF(VLOOKUP(I98,$A$188:$C$225,3,FALSE)&gt;=71,VLOOKUP(I98,$A$188:$C$225,2,FALSE)&amp;TEXT(K98,"00")&amp;TEXT(L98,"00"),VLOOKUP(I98,$A$188:$C$225,2,FALSE)&amp;TEXT(J98,"00")&amp;TEXT(K98,"00")&amp;IF(M98="手",TEXT(L98,"0"),TEXT(L98,"00"))))</f>
      </c>
      <c r="Z98" s="70">
        <f t="shared" si="19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3"/>
      <c r="Q99" s="68">
        <f t="shared" si="12"/>
      </c>
      <c r="R99" s="68">
        <f t="shared" si="11"/>
      </c>
      <c r="S99" s="69" t="str">
        <f t="shared" si="13"/>
        <v>     </v>
      </c>
      <c r="T99" s="42" t="str">
        <f t="shared" si="14"/>
        <v> </v>
      </c>
      <c r="U99" s="69">
        <f t="shared" si="15"/>
      </c>
      <c r="V99" s="69">
        <f t="shared" si="16"/>
      </c>
      <c r="W99" s="69">
        <f t="shared" si="17"/>
      </c>
      <c r="X99" s="69">
        <f t="shared" si="18"/>
      </c>
      <c r="Y99" s="42">
        <f>IF(I99="","",IF(VLOOKUP(I99,$A$188:$C$225,3,FALSE)&gt;=71,VLOOKUP(I99,$A$188:$C$225,2,FALSE)&amp;TEXT(K99,"00")&amp;TEXT(L99,"00"),VLOOKUP(I99,$A$188:$C$225,2,FALSE)&amp;TEXT(J99,"00")&amp;TEXT(K99,"00")&amp;IF(M99="手",TEXT(L99,"0"),TEXT(L99,"00"))))</f>
      </c>
      <c r="Z99" s="70">
        <f t="shared" si="19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3"/>
      <c r="Q100" s="68">
        <f t="shared" si="12"/>
      </c>
      <c r="R100" s="68">
        <f t="shared" si="11"/>
      </c>
      <c r="S100" s="69" t="str">
        <f t="shared" si="13"/>
        <v>     </v>
      </c>
      <c r="T100" s="42" t="str">
        <f t="shared" si="14"/>
        <v> </v>
      </c>
      <c r="U100" s="69">
        <f t="shared" si="15"/>
      </c>
      <c r="V100" s="69">
        <f t="shared" si="16"/>
      </c>
      <c r="W100" s="69">
        <f t="shared" si="17"/>
      </c>
      <c r="X100" s="69">
        <f t="shared" si="18"/>
      </c>
      <c r="Y100" s="42">
        <f>IF(I100="","",IF(VLOOKUP(I100,$A$188:$C$225,3,FALSE)&gt;=71,VLOOKUP(I100,$A$188:$C$225,2,FALSE)&amp;TEXT(K100,"00")&amp;TEXT(L100,"00"),VLOOKUP(I100,$A$188:$C$225,2,FALSE)&amp;TEXT(J100,"00")&amp;TEXT(K100,"00")&amp;IF(M100="手",TEXT(L100,"0"),TEXT(L100,"00"))))</f>
      </c>
      <c r="Z100" s="70">
        <f t="shared" si="19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3"/>
      <c r="Q101" s="68">
        <f t="shared" si="12"/>
      </c>
      <c r="R101" s="68">
        <f t="shared" si="11"/>
      </c>
      <c r="S101" s="69" t="str">
        <f t="shared" si="13"/>
        <v>     </v>
      </c>
      <c r="T101" s="42" t="str">
        <f t="shared" si="14"/>
        <v> </v>
      </c>
      <c r="U101" s="69">
        <f t="shared" si="15"/>
      </c>
      <c r="V101" s="69">
        <f t="shared" si="16"/>
      </c>
      <c r="W101" s="69">
        <f t="shared" si="17"/>
      </c>
      <c r="X101" s="69">
        <f t="shared" si="18"/>
      </c>
      <c r="Y101" s="42">
        <f>IF(I101="","",IF(VLOOKUP(I101,$A$188:$C$225,3,FALSE)&gt;=71,VLOOKUP(I101,$A$188:$C$225,2,FALSE)&amp;TEXT(K101,"00")&amp;TEXT(L101,"00"),VLOOKUP(I101,$A$188:$C$225,2,FALSE)&amp;TEXT(J101,"00")&amp;TEXT(K101,"00")&amp;IF(M101="手",TEXT(L101,"0"),TEXT(L101,"00"))))</f>
      </c>
      <c r="Z101" s="70">
        <f t="shared" si="19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3"/>
      <c r="Q102" s="68">
        <f t="shared" si="12"/>
      </c>
      <c r="R102" s="68">
        <f t="shared" si="11"/>
      </c>
      <c r="S102" s="69" t="str">
        <f t="shared" si="13"/>
        <v>     </v>
      </c>
      <c r="T102" s="42" t="str">
        <f t="shared" si="14"/>
        <v> </v>
      </c>
      <c r="U102" s="69">
        <f t="shared" si="15"/>
      </c>
      <c r="V102" s="69">
        <f t="shared" si="16"/>
      </c>
      <c r="W102" s="69">
        <f t="shared" si="17"/>
      </c>
      <c r="X102" s="69">
        <f t="shared" si="18"/>
      </c>
      <c r="Y102" s="42">
        <f>IF(I102="","",IF(VLOOKUP(I102,$A$188:$C$225,3,FALSE)&gt;=71,VLOOKUP(I102,$A$188:$C$225,2,FALSE)&amp;TEXT(K102,"00")&amp;TEXT(L102,"00"),VLOOKUP(I102,$A$188:$C$225,2,FALSE)&amp;TEXT(J102,"00")&amp;TEXT(K102,"00")&amp;IF(M102="手",TEXT(L102,"0"),TEXT(L102,"00"))))</f>
      </c>
      <c r="Z102" s="70">
        <f t="shared" si="19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3"/>
      <c r="Q103" s="68">
        <f t="shared" si="12"/>
      </c>
      <c r="R103" s="68">
        <f t="shared" si="11"/>
      </c>
      <c r="S103" s="69" t="str">
        <f t="shared" si="13"/>
        <v>     </v>
      </c>
      <c r="T103" s="42" t="str">
        <f t="shared" si="14"/>
        <v> </v>
      </c>
      <c r="U103" s="69">
        <f t="shared" si="15"/>
      </c>
      <c r="V103" s="69">
        <f t="shared" si="16"/>
      </c>
      <c r="W103" s="69">
        <f t="shared" si="17"/>
      </c>
      <c r="X103" s="69">
        <f t="shared" si="18"/>
      </c>
      <c r="Y103" s="42">
        <f>IF(I103="","",IF(VLOOKUP(I103,$A$188:$C$225,3,FALSE)&gt;=71,VLOOKUP(I103,$A$188:$C$225,2,FALSE)&amp;TEXT(K103,"00")&amp;TEXT(L103,"00"),VLOOKUP(I103,$A$188:$C$225,2,FALSE)&amp;TEXT(J103,"00")&amp;TEXT(K103,"00")&amp;IF(M103="手",TEXT(L103,"0"),TEXT(L103,"00"))))</f>
      </c>
      <c r="Z103" s="70">
        <f t="shared" si="19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3"/>
      <c r="Q104" s="68">
        <f t="shared" si="12"/>
      </c>
      <c r="R104" s="68">
        <f t="shared" si="11"/>
      </c>
      <c r="S104" s="69" t="str">
        <f t="shared" si="13"/>
        <v>     </v>
      </c>
      <c r="T104" s="42" t="str">
        <f t="shared" si="14"/>
        <v> </v>
      </c>
      <c r="U104" s="69">
        <f t="shared" si="15"/>
      </c>
      <c r="V104" s="69">
        <f t="shared" si="16"/>
      </c>
      <c r="W104" s="69">
        <f t="shared" si="17"/>
      </c>
      <c r="X104" s="69">
        <f t="shared" si="18"/>
      </c>
      <c r="Y104" s="42">
        <f>IF(I104="","",IF(VLOOKUP(I104,$A$188:$C$225,3,FALSE)&gt;=71,VLOOKUP(I104,$A$188:$C$225,2,FALSE)&amp;TEXT(K104,"00")&amp;TEXT(L104,"00"),VLOOKUP(I104,$A$188:$C$225,2,FALSE)&amp;TEXT(J104,"00")&amp;TEXT(K104,"00")&amp;IF(M104="手",TEXT(L104,"0"),TEXT(L104,"00"))))</f>
      </c>
      <c r="Z104" s="70">
        <f t="shared" si="19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3"/>
      <c r="Q105" s="68">
        <f t="shared" si="12"/>
      </c>
      <c r="R105" s="68">
        <f t="shared" si="11"/>
      </c>
      <c r="S105" s="69" t="str">
        <f t="shared" si="13"/>
        <v>     </v>
      </c>
      <c r="T105" s="42" t="str">
        <f t="shared" si="14"/>
        <v> </v>
      </c>
      <c r="U105" s="69">
        <f t="shared" si="15"/>
      </c>
      <c r="V105" s="69">
        <f t="shared" si="16"/>
      </c>
      <c r="W105" s="69">
        <f t="shared" si="17"/>
      </c>
      <c r="X105" s="69">
        <f t="shared" si="18"/>
      </c>
      <c r="Y105" s="42">
        <f>IF(I105="","",IF(VLOOKUP(I105,$A$188:$C$225,3,FALSE)&gt;=71,VLOOKUP(I105,$A$188:$C$225,2,FALSE)&amp;TEXT(K105,"00")&amp;TEXT(L105,"00"),VLOOKUP(I105,$A$188:$C$225,2,FALSE)&amp;TEXT(J105,"00")&amp;TEXT(K105,"00")&amp;IF(M105="手",TEXT(L105,"0"),TEXT(L105,"00"))))</f>
      </c>
      <c r="Z105" s="70">
        <f t="shared" si="19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3"/>
      <c r="Q106" s="68">
        <f t="shared" si="12"/>
      </c>
      <c r="R106" s="68">
        <f t="shared" si="11"/>
      </c>
      <c r="S106" s="69" t="str">
        <f t="shared" si="13"/>
        <v>     </v>
      </c>
      <c r="T106" s="42" t="str">
        <f t="shared" si="14"/>
        <v> </v>
      </c>
      <c r="U106" s="69">
        <f t="shared" si="15"/>
      </c>
      <c r="V106" s="69">
        <f t="shared" si="16"/>
      </c>
      <c r="W106" s="69">
        <f t="shared" si="17"/>
      </c>
      <c r="X106" s="69">
        <f t="shared" si="18"/>
      </c>
      <c r="Y106" s="42">
        <f>IF(I106="","",IF(VLOOKUP(I106,$A$188:$C$225,3,FALSE)&gt;=71,VLOOKUP(I106,$A$188:$C$225,2,FALSE)&amp;TEXT(K106,"00")&amp;TEXT(L106,"00"),VLOOKUP(I106,$A$188:$C$225,2,FALSE)&amp;TEXT(J106,"00")&amp;TEXT(K106,"00")&amp;IF(M106="手",TEXT(L106,"0"),TEXT(L106,"00"))))</f>
      </c>
      <c r="Z106" s="70">
        <f t="shared" si="19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3"/>
      <c r="Q107" s="68">
        <f t="shared" si="12"/>
      </c>
      <c r="R107" s="68">
        <f t="shared" si="11"/>
      </c>
      <c r="S107" s="69" t="str">
        <f t="shared" si="13"/>
        <v>     </v>
      </c>
      <c r="T107" s="42" t="str">
        <f t="shared" si="14"/>
        <v> </v>
      </c>
      <c r="U107" s="69">
        <f t="shared" si="15"/>
      </c>
      <c r="V107" s="69">
        <f t="shared" si="16"/>
      </c>
      <c r="W107" s="69">
        <f t="shared" si="17"/>
      </c>
      <c r="X107" s="69">
        <f t="shared" si="18"/>
      </c>
      <c r="Y107" s="42">
        <f>IF(I107="","",IF(VLOOKUP(I107,$A$188:$C$225,3,FALSE)&gt;=71,VLOOKUP(I107,$A$188:$C$225,2,FALSE)&amp;TEXT(K107,"00")&amp;TEXT(L107,"00"),VLOOKUP(I107,$A$188:$C$225,2,FALSE)&amp;TEXT(J107,"00")&amp;TEXT(K107,"00")&amp;IF(M107="手",TEXT(L107,"0"),TEXT(L107,"00"))))</f>
      </c>
      <c r="Z107" s="70">
        <f t="shared" si="19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3"/>
      <c r="Q108" s="68">
        <f t="shared" si="12"/>
      </c>
      <c r="R108" s="68">
        <f t="shared" si="11"/>
      </c>
      <c r="S108" s="69" t="str">
        <f t="shared" si="13"/>
        <v>     </v>
      </c>
      <c r="T108" s="42" t="str">
        <f t="shared" si="14"/>
        <v> </v>
      </c>
      <c r="U108" s="69">
        <f t="shared" si="15"/>
      </c>
      <c r="V108" s="69">
        <f t="shared" si="16"/>
      </c>
      <c r="W108" s="69">
        <f t="shared" si="17"/>
      </c>
      <c r="X108" s="69">
        <f t="shared" si="18"/>
      </c>
      <c r="Y108" s="42">
        <f>IF(I108="","",IF(VLOOKUP(I108,$A$188:$C$225,3,FALSE)&gt;=71,VLOOKUP(I108,$A$188:$C$225,2,FALSE)&amp;TEXT(K108,"00")&amp;TEXT(L108,"00"),VLOOKUP(I108,$A$188:$C$225,2,FALSE)&amp;TEXT(J108,"00")&amp;TEXT(K108,"00")&amp;IF(M108="手",TEXT(L108,"0"),TEXT(L108,"00"))))</f>
      </c>
      <c r="Z108" s="70">
        <f t="shared" si="19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3"/>
      <c r="Q109" s="68">
        <f t="shared" si="12"/>
      </c>
      <c r="R109" s="68">
        <f t="shared" si="11"/>
      </c>
      <c r="S109" s="69" t="str">
        <f t="shared" si="13"/>
        <v>     </v>
      </c>
      <c r="T109" s="42" t="str">
        <f t="shared" si="14"/>
        <v> </v>
      </c>
      <c r="U109" s="69">
        <f t="shared" si="15"/>
      </c>
      <c r="V109" s="69">
        <f t="shared" si="16"/>
      </c>
      <c r="W109" s="69">
        <f t="shared" si="17"/>
      </c>
      <c r="X109" s="69">
        <f t="shared" si="18"/>
      </c>
      <c r="Y109" s="42">
        <f>IF(I109="","",IF(VLOOKUP(I109,$A$188:$C$225,3,FALSE)&gt;=71,VLOOKUP(I109,$A$188:$C$225,2,FALSE)&amp;TEXT(K109,"00")&amp;TEXT(L109,"00"),VLOOKUP(I109,$A$188:$C$225,2,FALSE)&amp;TEXT(J109,"00")&amp;TEXT(K109,"00")&amp;IF(M109="手",TEXT(L109,"0"),TEXT(L109,"00"))))</f>
      </c>
      <c r="Z109" s="70">
        <f t="shared" si="19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3"/>
      <c r="Q110" s="68">
        <f t="shared" si="12"/>
      </c>
      <c r="R110" s="68">
        <f t="shared" si="11"/>
      </c>
      <c r="S110" s="69" t="str">
        <f t="shared" si="13"/>
        <v>     </v>
      </c>
      <c r="T110" s="42" t="str">
        <f t="shared" si="14"/>
        <v> </v>
      </c>
      <c r="U110" s="69">
        <f t="shared" si="15"/>
      </c>
      <c r="V110" s="69">
        <f t="shared" si="16"/>
      </c>
      <c r="W110" s="69">
        <f t="shared" si="17"/>
      </c>
      <c r="X110" s="69">
        <f t="shared" si="18"/>
      </c>
      <c r="Y110" s="42">
        <f>IF(I110="","",IF(VLOOKUP(I110,$A$188:$C$225,3,FALSE)&gt;=71,VLOOKUP(I110,$A$188:$C$225,2,FALSE)&amp;TEXT(K110,"00")&amp;TEXT(L110,"00"),VLOOKUP(I110,$A$188:$C$225,2,FALSE)&amp;TEXT(J110,"00")&amp;TEXT(K110,"00")&amp;IF(M110="手",TEXT(L110,"0"),TEXT(L110,"00"))))</f>
      </c>
      <c r="Z110" s="70">
        <f t="shared" si="19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3"/>
      <c r="Q111" s="68">
        <f t="shared" si="12"/>
      </c>
      <c r="R111" s="68">
        <f t="shared" si="11"/>
      </c>
      <c r="S111" s="69" t="str">
        <f t="shared" si="13"/>
        <v>     </v>
      </c>
      <c r="T111" s="42" t="str">
        <f t="shared" si="14"/>
        <v> </v>
      </c>
      <c r="U111" s="69">
        <f t="shared" si="15"/>
      </c>
      <c r="V111" s="69">
        <f t="shared" si="16"/>
      </c>
      <c r="W111" s="69">
        <f t="shared" si="17"/>
      </c>
      <c r="X111" s="69">
        <f t="shared" si="18"/>
      </c>
      <c r="Y111" s="42">
        <f>IF(I111="","",IF(VLOOKUP(I111,$A$188:$C$225,3,FALSE)&gt;=71,VLOOKUP(I111,$A$188:$C$225,2,FALSE)&amp;TEXT(K111,"00")&amp;TEXT(L111,"00"),VLOOKUP(I111,$A$188:$C$225,2,FALSE)&amp;TEXT(J111,"00")&amp;TEXT(K111,"00")&amp;IF(M111="手",TEXT(L111,"0"),TEXT(L111,"00"))))</f>
      </c>
      <c r="Z111" s="70">
        <f t="shared" si="19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3"/>
      <c r="Q112" s="68">
        <f t="shared" si="12"/>
      </c>
      <c r="R112" s="68">
        <f t="shared" si="11"/>
      </c>
      <c r="S112" s="69" t="str">
        <f t="shared" si="13"/>
        <v>     </v>
      </c>
      <c r="T112" s="42" t="str">
        <f t="shared" si="14"/>
        <v> </v>
      </c>
      <c r="U112" s="69">
        <f t="shared" si="15"/>
      </c>
      <c r="V112" s="69">
        <f t="shared" si="16"/>
      </c>
      <c r="W112" s="69">
        <f t="shared" si="17"/>
      </c>
      <c r="X112" s="69">
        <f t="shared" si="18"/>
      </c>
      <c r="Y112" s="42">
        <f>IF(I112="","",IF(VLOOKUP(I112,$A$188:$C$225,3,FALSE)&gt;=71,VLOOKUP(I112,$A$188:$C$225,2,FALSE)&amp;TEXT(K112,"00")&amp;TEXT(L112,"00"),VLOOKUP(I112,$A$188:$C$225,2,FALSE)&amp;TEXT(J112,"00")&amp;TEXT(K112,"00")&amp;IF(M112="手",TEXT(L112,"0"),TEXT(L112,"00"))))</f>
      </c>
      <c r="Z112" s="70">
        <f t="shared" si="19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3"/>
      <c r="Q113" s="68">
        <f t="shared" si="12"/>
      </c>
      <c r="R113" s="68">
        <f t="shared" si="11"/>
      </c>
      <c r="S113" s="69" t="str">
        <f t="shared" si="13"/>
        <v>     </v>
      </c>
      <c r="T113" s="42" t="str">
        <f t="shared" si="14"/>
        <v> </v>
      </c>
      <c r="U113" s="69">
        <f t="shared" si="15"/>
      </c>
      <c r="V113" s="69">
        <f t="shared" si="16"/>
      </c>
      <c r="W113" s="69">
        <f t="shared" si="17"/>
      </c>
      <c r="X113" s="69">
        <f t="shared" si="18"/>
      </c>
      <c r="Y113" s="42">
        <f>IF(I113="","",IF(VLOOKUP(I113,$A$188:$C$225,3,FALSE)&gt;=71,VLOOKUP(I113,$A$188:$C$225,2,FALSE)&amp;TEXT(K113,"00")&amp;TEXT(L113,"00"),VLOOKUP(I113,$A$188:$C$225,2,FALSE)&amp;TEXT(J113,"00")&amp;TEXT(K113,"00")&amp;IF(M113="手",TEXT(L113,"0"),TEXT(L113,"00"))))</f>
      </c>
      <c r="Z113" s="70">
        <f t="shared" si="19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3"/>
      <c r="Q114" s="68">
        <f t="shared" si="12"/>
      </c>
      <c r="R114" s="68">
        <f t="shared" si="11"/>
      </c>
      <c r="S114" s="69" t="str">
        <f t="shared" si="13"/>
        <v>     </v>
      </c>
      <c r="T114" s="42" t="str">
        <f t="shared" si="14"/>
        <v> </v>
      </c>
      <c r="U114" s="69">
        <f t="shared" si="15"/>
      </c>
      <c r="V114" s="69">
        <f t="shared" si="16"/>
      </c>
      <c r="W114" s="69">
        <f t="shared" si="17"/>
      </c>
      <c r="X114" s="69">
        <f t="shared" si="18"/>
      </c>
      <c r="Y114" s="42">
        <f>IF(I114="","",IF(VLOOKUP(I114,$A$188:$C$225,3,FALSE)&gt;=71,VLOOKUP(I114,$A$188:$C$225,2,FALSE)&amp;TEXT(K114,"00")&amp;TEXT(L114,"00"),VLOOKUP(I114,$A$188:$C$225,2,FALSE)&amp;TEXT(J114,"00")&amp;TEXT(K114,"00")&amp;IF(M114="手",TEXT(L114,"0"),TEXT(L114,"00"))))</f>
      </c>
      <c r="Z114" s="70">
        <f t="shared" si="19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3"/>
      <c r="Q115" s="68">
        <f t="shared" si="12"/>
      </c>
      <c r="R115" s="68">
        <f t="shared" si="11"/>
      </c>
      <c r="S115" s="69" t="str">
        <f t="shared" si="13"/>
        <v>     </v>
      </c>
      <c r="T115" s="42" t="str">
        <f t="shared" si="14"/>
        <v> </v>
      </c>
      <c r="U115" s="69">
        <f t="shared" si="15"/>
      </c>
      <c r="V115" s="69">
        <f t="shared" si="16"/>
      </c>
      <c r="W115" s="69">
        <f t="shared" si="17"/>
      </c>
      <c r="X115" s="69">
        <f t="shared" si="18"/>
      </c>
      <c r="Y115" s="42">
        <f>IF(I115="","",IF(VLOOKUP(I115,$A$188:$C$225,3,FALSE)&gt;=71,VLOOKUP(I115,$A$188:$C$225,2,FALSE)&amp;TEXT(K115,"00")&amp;TEXT(L115,"00"),VLOOKUP(I115,$A$188:$C$225,2,FALSE)&amp;TEXT(J115,"00")&amp;TEXT(K115,"00")&amp;IF(M115="手",TEXT(L115,"0"),TEXT(L115,"00"))))</f>
      </c>
      <c r="Z115" s="70">
        <f t="shared" si="19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3"/>
      <c r="Q116" s="68">
        <f t="shared" si="12"/>
      </c>
      <c r="R116" s="68">
        <f t="shared" si="11"/>
      </c>
      <c r="S116" s="69" t="str">
        <f t="shared" si="13"/>
        <v>     </v>
      </c>
      <c r="T116" s="42" t="str">
        <f t="shared" si="14"/>
        <v> </v>
      </c>
      <c r="U116" s="69">
        <f t="shared" si="15"/>
      </c>
      <c r="V116" s="69">
        <f t="shared" si="16"/>
      </c>
      <c r="W116" s="69">
        <f t="shared" si="17"/>
      </c>
      <c r="X116" s="69">
        <f t="shared" si="18"/>
      </c>
      <c r="Y116" s="42">
        <f>IF(I116="","",IF(VLOOKUP(I116,$A$188:$C$225,3,FALSE)&gt;=71,VLOOKUP(I116,$A$188:$C$225,2,FALSE)&amp;TEXT(K116,"00")&amp;TEXT(L116,"00"),VLOOKUP(I116,$A$188:$C$225,2,FALSE)&amp;TEXT(J116,"00")&amp;TEXT(K116,"00")&amp;IF(M116="手",TEXT(L116,"0"),TEXT(L116,"00"))))</f>
      </c>
      <c r="Z116" s="70">
        <f t="shared" si="19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3"/>
      <c r="Q117" s="68">
        <f t="shared" si="12"/>
      </c>
      <c r="R117" s="68">
        <f t="shared" si="11"/>
      </c>
      <c r="S117" s="69" t="str">
        <f t="shared" si="13"/>
        <v>     </v>
      </c>
      <c r="T117" s="42" t="str">
        <f t="shared" si="14"/>
        <v> </v>
      </c>
      <c r="U117" s="69">
        <f t="shared" si="15"/>
      </c>
      <c r="V117" s="69">
        <f t="shared" si="16"/>
      </c>
      <c r="W117" s="69">
        <f t="shared" si="17"/>
      </c>
      <c r="X117" s="69">
        <f t="shared" si="18"/>
      </c>
      <c r="Y117" s="42">
        <f>IF(I117="","",IF(VLOOKUP(I117,$A$188:$C$225,3,FALSE)&gt;=71,VLOOKUP(I117,$A$188:$C$225,2,FALSE)&amp;TEXT(K117,"00")&amp;TEXT(L117,"00"),VLOOKUP(I117,$A$188:$C$225,2,FALSE)&amp;TEXT(J117,"00")&amp;TEXT(K117,"00")&amp;IF(M117="手",TEXT(L117,"0"),TEXT(L117,"00"))))</f>
      </c>
      <c r="Z117" s="70">
        <f t="shared" si="19"/>
      </c>
    </row>
    <row r="118" spans="3:24" ht="13.5">
      <c r="C118" s="12"/>
      <c r="D118" s="12"/>
      <c r="E118" s="12"/>
      <c r="F118" s="12"/>
      <c r="G118" s="12"/>
      <c r="H118" s="12"/>
      <c r="I118" s="12"/>
      <c r="J118" s="5" t="s">
        <v>3</v>
      </c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ht="13.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3"/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88" spans="1:11" ht="13.5" hidden="1">
      <c r="A188" s="4" t="s">
        <v>5</v>
      </c>
      <c r="B188" s="2" t="s">
        <v>524</v>
      </c>
      <c r="C188" s="2">
        <v>2</v>
      </c>
      <c r="D188" s="14"/>
      <c r="G188" s="14"/>
      <c r="H188" s="1"/>
      <c r="I188" s="14"/>
      <c r="J188" s="14"/>
      <c r="K188" s="8">
        <v>0</v>
      </c>
    </row>
    <row r="189" spans="1:11" ht="13.5" hidden="1">
      <c r="A189" s="4" t="s">
        <v>12</v>
      </c>
      <c r="B189" s="2" t="s">
        <v>525</v>
      </c>
      <c r="C189" s="2">
        <v>2</v>
      </c>
      <c r="D189" s="14" t="s">
        <v>65</v>
      </c>
      <c r="E189" s="8" t="s">
        <v>64</v>
      </c>
      <c r="F189" s="95">
        <v>1</v>
      </c>
      <c r="G189" s="14" t="s">
        <v>107</v>
      </c>
      <c r="H189" s="1" t="s">
        <v>145</v>
      </c>
      <c r="I189" s="14"/>
      <c r="J189" s="14"/>
      <c r="K189" s="8">
        <v>1</v>
      </c>
    </row>
    <row r="190" spans="1:11" ht="13.5" hidden="1">
      <c r="A190" s="4" t="s">
        <v>13</v>
      </c>
      <c r="B190" s="2" t="s">
        <v>526</v>
      </c>
      <c r="C190" s="2">
        <v>2</v>
      </c>
      <c r="D190" s="14"/>
      <c r="E190" s="8" t="s">
        <v>61</v>
      </c>
      <c r="F190" s="94">
        <v>2</v>
      </c>
      <c r="G190" s="14" t="s">
        <v>118</v>
      </c>
      <c r="H190" s="1" t="s">
        <v>146</v>
      </c>
      <c r="I190" s="14"/>
      <c r="J190" s="14"/>
      <c r="K190" s="8">
        <v>2</v>
      </c>
    </row>
    <row r="191" spans="1:11" ht="13.5" hidden="1">
      <c r="A191" s="4" t="s">
        <v>6</v>
      </c>
      <c r="B191" s="2" t="s">
        <v>527</v>
      </c>
      <c r="C191" s="2">
        <v>3</v>
      </c>
      <c r="F191" s="94">
        <v>3</v>
      </c>
      <c r="G191" s="8" t="s">
        <v>108</v>
      </c>
      <c r="H191" s="1" t="s">
        <v>147</v>
      </c>
      <c r="K191" s="8">
        <v>3</v>
      </c>
    </row>
    <row r="192" spans="1:11" ht="13.5" hidden="1">
      <c r="A192" s="4" t="s">
        <v>7</v>
      </c>
      <c r="B192" s="2" t="s">
        <v>528</v>
      </c>
      <c r="C192" s="2">
        <v>5</v>
      </c>
      <c r="F192" s="95">
        <v>4</v>
      </c>
      <c r="G192" s="8" t="s">
        <v>109</v>
      </c>
      <c r="H192" s="1" t="s">
        <v>148</v>
      </c>
      <c r="K192" s="8">
        <v>4</v>
      </c>
    </row>
    <row r="193" spans="1:11" ht="13.5" hidden="1">
      <c r="A193" s="4" t="s">
        <v>8</v>
      </c>
      <c r="B193" s="2" t="s">
        <v>529</v>
      </c>
      <c r="C193" s="2">
        <v>6</v>
      </c>
      <c r="F193" s="95">
        <v>5</v>
      </c>
      <c r="G193" s="8" t="s">
        <v>119</v>
      </c>
      <c r="H193" s="1" t="s">
        <v>149</v>
      </c>
      <c r="K193" s="8">
        <v>5</v>
      </c>
    </row>
    <row r="194" spans="1:11" ht="13.5" hidden="1">
      <c r="A194" s="4" t="s">
        <v>9</v>
      </c>
      <c r="B194" s="2" t="s">
        <v>530</v>
      </c>
      <c r="C194" s="2">
        <v>8</v>
      </c>
      <c r="F194" s="95">
        <v>6</v>
      </c>
      <c r="H194" s="1" t="s">
        <v>150</v>
      </c>
      <c r="K194" s="8">
        <v>6</v>
      </c>
    </row>
    <row r="195" spans="1:11" ht="13.5" hidden="1">
      <c r="A195" s="4" t="s">
        <v>14</v>
      </c>
      <c r="B195" s="2" t="s">
        <v>531</v>
      </c>
      <c r="C195" s="2">
        <v>10</v>
      </c>
      <c r="F195" s="95" t="s">
        <v>100</v>
      </c>
      <c r="H195" s="1" t="s">
        <v>151</v>
      </c>
      <c r="K195" s="8">
        <v>7</v>
      </c>
    </row>
    <row r="196" spans="1:11" ht="13.5" hidden="1">
      <c r="A196" s="4" t="s">
        <v>15</v>
      </c>
      <c r="B196" s="2" t="s">
        <v>532</v>
      </c>
      <c r="C196" s="2">
        <v>11</v>
      </c>
      <c r="F196" s="95" t="s">
        <v>101</v>
      </c>
      <c r="H196" s="1" t="s">
        <v>152</v>
      </c>
      <c r="K196" s="8">
        <v>8</v>
      </c>
    </row>
    <row r="197" spans="1:11" ht="13.5" hidden="1">
      <c r="A197" s="4" t="s">
        <v>25</v>
      </c>
      <c r="B197" s="2" t="s">
        <v>533</v>
      </c>
      <c r="C197" s="2">
        <v>11</v>
      </c>
      <c r="F197" s="95" t="s">
        <v>102</v>
      </c>
      <c r="H197" s="1" t="s">
        <v>153</v>
      </c>
      <c r="K197" s="8">
        <v>9</v>
      </c>
    </row>
    <row r="198" spans="1:11" ht="13.5" hidden="1">
      <c r="A198" s="4" t="s">
        <v>593</v>
      </c>
      <c r="B198" s="2" t="s">
        <v>534</v>
      </c>
      <c r="C198" s="2">
        <v>12</v>
      </c>
      <c r="F198" s="95" t="s">
        <v>103</v>
      </c>
      <c r="H198" s="1" t="s">
        <v>154</v>
      </c>
      <c r="K198" s="8">
        <v>10</v>
      </c>
    </row>
    <row r="199" spans="1:11" ht="13.5" hidden="1">
      <c r="A199" s="4" t="s">
        <v>552</v>
      </c>
      <c r="B199" s="2" t="s">
        <v>535</v>
      </c>
      <c r="C199" s="2">
        <v>12</v>
      </c>
      <c r="F199" s="95" t="s">
        <v>104</v>
      </c>
      <c r="H199" s="1" t="s">
        <v>155</v>
      </c>
      <c r="K199" s="8">
        <v>11</v>
      </c>
    </row>
    <row r="200" spans="1:11" ht="13.5" hidden="1">
      <c r="A200" s="4" t="s">
        <v>16</v>
      </c>
      <c r="B200" s="2" t="s">
        <v>536</v>
      </c>
      <c r="C200" s="2">
        <v>34</v>
      </c>
      <c r="H200" s="1" t="s">
        <v>156</v>
      </c>
      <c r="K200" s="8">
        <v>12</v>
      </c>
    </row>
    <row r="201" spans="1:11" ht="13.5" hidden="1">
      <c r="A201" s="4" t="s">
        <v>17</v>
      </c>
      <c r="B201" s="2" t="s">
        <v>537</v>
      </c>
      <c r="C201" s="2">
        <v>44</v>
      </c>
      <c r="H201" s="1" t="s">
        <v>157</v>
      </c>
      <c r="K201" s="8">
        <v>13</v>
      </c>
    </row>
    <row r="202" spans="1:11" ht="13.5" hidden="1">
      <c r="A202" s="4" t="s">
        <v>18</v>
      </c>
      <c r="B202" s="2" t="s">
        <v>538</v>
      </c>
      <c r="C202" s="2">
        <v>37</v>
      </c>
      <c r="H202" s="1" t="s">
        <v>158</v>
      </c>
      <c r="K202" s="8">
        <v>14</v>
      </c>
    </row>
    <row r="203" spans="1:11" ht="13.5" hidden="1">
      <c r="A203" s="4" t="s">
        <v>19</v>
      </c>
      <c r="B203" s="2" t="s">
        <v>539</v>
      </c>
      <c r="C203" s="2">
        <v>46</v>
      </c>
      <c r="H203" s="1" t="s">
        <v>159</v>
      </c>
      <c r="K203" s="8">
        <v>15</v>
      </c>
    </row>
    <row r="204" spans="1:11" ht="13.5" hidden="1">
      <c r="A204" s="4" t="s">
        <v>10</v>
      </c>
      <c r="B204" s="2" t="s">
        <v>540</v>
      </c>
      <c r="C204" s="2">
        <v>71</v>
      </c>
      <c r="H204" s="1" t="s">
        <v>160</v>
      </c>
      <c r="K204" s="8">
        <v>16</v>
      </c>
    </row>
    <row r="205" spans="1:11" ht="13.5" hidden="1">
      <c r="A205" s="4" t="s">
        <v>11</v>
      </c>
      <c r="B205" s="2" t="s">
        <v>541</v>
      </c>
      <c r="C205" s="2">
        <v>73</v>
      </c>
      <c r="H205" s="1" t="s">
        <v>161</v>
      </c>
      <c r="K205" s="8">
        <v>17</v>
      </c>
    </row>
    <row r="206" spans="1:11" ht="13.5" hidden="1">
      <c r="A206" s="4" t="s">
        <v>21</v>
      </c>
      <c r="B206" s="2" t="s">
        <v>542</v>
      </c>
      <c r="C206" s="2">
        <v>74</v>
      </c>
      <c r="H206" s="1" t="s">
        <v>162</v>
      </c>
      <c r="K206" s="8">
        <v>18</v>
      </c>
    </row>
    <row r="207" spans="1:11" ht="13.5" hidden="1">
      <c r="A207" s="4" t="s">
        <v>594</v>
      </c>
      <c r="B207" s="2" t="s">
        <v>543</v>
      </c>
      <c r="C207" s="2">
        <v>81</v>
      </c>
      <c r="H207" s="1" t="s">
        <v>163</v>
      </c>
      <c r="K207" s="8">
        <v>19</v>
      </c>
    </row>
    <row r="208" spans="1:11" ht="13.5" hidden="1">
      <c r="A208" s="4" t="s">
        <v>595</v>
      </c>
      <c r="B208" s="2" t="s">
        <v>544</v>
      </c>
      <c r="C208" s="2">
        <v>82</v>
      </c>
      <c r="H208" s="1" t="s">
        <v>164</v>
      </c>
      <c r="K208" s="8">
        <v>20</v>
      </c>
    </row>
    <row r="209" spans="1:11" ht="13.5" hidden="1">
      <c r="A209" s="4" t="s">
        <v>20</v>
      </c>
      <c r="B209" s="2" t="s">
        <v>545</v>
      </c>
      <c r="C209" s="2">
        <v>84</v>
      </c>
      <c r="H209" s="1" t="s">
        <v>165</v>
      </c>
      <c r="K209" s="8">
        <v>21</v>
      </c>
    </row>
    <row r="210" spans="1:11" ht="13.5" hidden="1">
      <c r="A210" s="4" t="s">
        <v>596</v>
      </c>
      <c r="B210" s="2" t="s">
        <v>546</v>
      </c>
      <c r="C210" s="2">
        <v>86</v>
      </c>
      <c r="H210" s="1" t="s">
        <v>166</v>
      </c>
      <c r="K210" s="8">
        <v>22</v>
      </c>
    </row>
    <row r="211" spans="1:11" ht="13.5" hidden="1">
      <c r="A211" s="4" t="s">
        <v>597</v>
      </c>
      <c r="B211" s="2" t="s">
        <v>547</v>
      </c>
      <c r="C211" s="2">
        <v>87</v>
      </c>
      <c r="H211" s="1" t="s">
        <v>167</v>
      </c>
      <c r="K211" s="8">
        <v>23</v>
      </c>
    </row>
    <row r="212" spans="1:11" ht="13.5" hidden="1">
      <c r="A212" s="4" t="s">
        <v>22</v>
      </c>
      <c r="B212" s="2" t="s">
        <v>548</v>
      </c>
      <c r="C212" s="2">
        <v>88</v>
      </c>
      <c r="H212" s="1" t="s">
        <v>168</v>
      </c>
      <c r="K212" s="8">
        <v>24</v>
      </c>
    </row>
    <row r="213" spans="1:11" ht="13.5" hidden="1">
      <c r="A213" s="4" t="s">
        <v>23</v>
      </c>
      <c r="B213" s="2" t="s">
        <v>549</v>
      </c>
      <c r="C213" s="2">
        <v>92</v>
      </c>
      <c r="H213" s="1" t="s">
        <v>553</v>
      </c>
      <c r="K213" s="8">
        <v>25</v>
      </c>
    </row>
    <row r="214" spans="1:11" ht="13.5" hidden="1">
      <c r="A214" s="4" t="s">
        <v>24</v>
      </c>
      <c r="B214" s="2" t="s">
        <v>550</v>
      </c>
      <c r="C214" s="2">
        <v>93</v>
      </c>
      <c r="H214" s="1" t="s">
        <v>87</v>
      </c>
      <c r="K214" s="8">
        <v>26</v>
      </c>
    </row>
    <row r="215" spans="8:11" ht="13.5" hidden="1">
      <c r="H215" s="1" t="s">
        <v>169</v>
      </c>
      <c r="K215" s="8">
        <v>27</v>
      </c>
    </row>
    <row r="216" spans="8:11" ht="13.5" hidden="1">
      <c r="H216" s="1" t="s">
        <v>170</v>
      </c>
      <c r="K216" s="8">
        <v>28</v>
      </c>
    </row>
    <row r="217" spans="8:11" ht="13.5" hidden="1">
      <c r="H217" s="1" t="s">
        <v>171</v>
      </c>
      <c r="K217" s="8">
        <v>29</v>
      </c>
    </row>
    <row r="218" spans="8:11" ht="13.5" hidden="1">
      <c r="H218" s="1" t="s">
        <v>172</v>
      </c>
      <c r="K218" s="8">
        <v>30</v>
      </c>
    </row>
    <row r="219" spans="8:11" ht="13.5" hidden="1">
      <c r="H219" s="1" t="s">
        <v>173</v>
      </c>
      <c r="K219" s="8">
        <v>31</v>
      </c>
    </row>
    <row r="220" spans="8:11" ht="13.5" hidden="1">
      <c r="H220" s="1" t="s">
        <v>554</v>
      </c>
      <c r="K220" s="8">
        <v>32</v>
      </c>
    </row>
    <row r="221" spans="8:11" ht="13.5" hidden="1">
      <c r="H221" s="1" t="s">
        <v>555</v>
      </c>
      <c r="K221" s="8">
        <v>33</v>
      </c>
    </row>
    <row r="222" spans="8:11" ht="13.5" hidden="1">
      <c r="H222" s="1" t="s">
        <v>85</v>
      </c>
      <c r="K222" s="8">
        <v>34</v>
      </c>
    </row>
    <row r="223" spans="8:11" ht="13.5" hidden="1">
      <c r="H223" s="1" t="s">
        <v>556</v>
      </c>
      <c r="K223" s="8">
        <v>35</v>
      </c>
    </row>
    <row r="224" spans="8:11" ht="13.5" hidden="1">
      <c r="H224" s="1" t="s">
        <v>557</v>
      </c>
      <c r="K224" s="8">
        <v>36</v>
      </c>
    </row>
    <row r="225" spans="8:11" ht="13.5" hidden="1">
      <c r="H225" s="1" t="s">
        <v>83</v>
      </c>
      <c r="K225" s="8">
        <v>37</v>
      </c>
    </row>
    <row r="226" spans="8:11" ht="13.5" hidden="1">
      <c r="H226" s="1" t="s">
        <v>174</v>
      </c>
      <c r="K226" s="8">
        <v>38</v>
      </c>
    </row>
    <row r="227" spans="8:11" ht="13.5" hidden="1">
      <c r="H227" s="1" t="s">
        <v>175</v>
      </c>
      <c r="K227" s="8">
        <v>39</v>
      </c>
    </row>
    <row r="228" spans="8:11" ht="13.5" hidden="1">
      <c r="H228" s="1" t="s">
        <v>558</v>
      </c>
      <c r="K228" s="8">
        <v>40</v>
      </c>
    </row>
    <row r="229" spans="8:11" ht="13.5" hidden="1">
      <c r="H229" s="1" t="s">
        <v>176</v>
      </c>
      <c r="K229" s="8">
        <v>41</v>
      </c>
    </row>
    <row r="230" spans="8:11" ht="13.5" hidden="1">
      <c r="H230" s="1" t="s">
        <v>177</v>
      </c>
      <c r="K230" s="8">
        <v>42</v>
      </c>
    </row>
    <row r="231" spans="8:11" ht="13.5" hidden="1">
      <c r="H231" s="1" t="s">
        <v>178</v>
      </c>
      <c r="K231" s="8">
        <v>43</v>
      </c>
    </row>
    <row r="232" spans="8:11" ht="13.5" hidden="1">
      <c r="H232" s="1" t="s">
        <v>179</v>
      </c>
      <c r="K232" s="8">
        <v>44</v>
      </c>
    </row>
    <row r="233" spans="8:11" ht="13.5" hidden="1">
      <c r="H233" s="1" t="s">
        <v>180</v>
      </c>
      <c r="K233" s="8">
        <v>45</v>
      </c>
    </row>
    <row r="234" spans="8:11" ht="13.5" hidden="1">
      <c r="H234" s="1" t="s">
        <v>181</v>
      </c>
      <c r="K234" s="8">
        <v>46</v>
      </c>
    </row>
    <row r="235" spans="8:11" ht="13.5" hidden="1">
      <c r="H235" s="1" t="s">
        <v>182</v>
      </c>
      <c r="K235" s="8">
        <v>47</v>
      </c>
    </row>
    <row r="236" spans="8:11" ht="13.5" hidden="1">
      <c r="H236" s="1" t="s">
        <v>183</v>
      </c>
      <c r="K236" s="8">
        <v>48</v>
      </c>
    </row>
    <row r="237" spans="8:11" ht="13.5" hidden="1">
      <c r="H237" s="1" t="s">
        <v>184</v>
      </c>
      <c r="K237" s="8">
        <v>49</v>
      </c>
    </row>
    <row r="238" spans="8:11" ht="13.5" hidden="1">
      <c r="H238" s="1" t="s">
        <v>185</v>
      </c>
      <c r="K238" s="8">
        <v>50</v>
      </c>
    </row>
    <row r="239" spans="8:11" ht="13.5" hidden="1">
      <c r="H239" s="1" t="s">
        <v>186</v>
      </c>
      <c r="K239" s="8">
        <v>51</v>
      </c>
    </row>
    <row r="240" spans="8:11" ht="13.5" hidden="1">
      <c r="H240" s="1" t="s">
        <v>187</v>
      </c>
      <c r="K240" s="8">
        <v>52</v>
      </c>
    </row>
    <row r="241" spans="8:11" ht="13.5" hidden="1">
      <c r="H241" s="1" t="s">
        <v>188</v>
      </c>
      <c r="K241" s="8">
        <v>53</v>
      </c>
    </row>
    <row r="242" spans="8:11" ht="13.5" hidden="1">
      <c r="H242" s="1" t="s">
        <v>559</v>
      </c>
      <c r="K242" s="8">
        <v>54</v>
      </c>
    </row>
    <row r="243" spans="8:11" ht="13.5" hidden="1">
      <c r="H243" s="1" t="s">
        <v>189</v>
      </c>
      <c r="K243" s="8">
        <v>55</v>
      </c>
    </row>
    <row r="244" spans="8:11" ht="13.5" hidden="1">
      <c r="H244" s="1" t="s">
        <v>560</v>
      </c>
      <c r="K244" s="8">
        <v>56</v>
      </c>
    </row>
    <row r="245" spans="8:11" ht="13.5" hidden="1">
      <c r="H245" s="1" t="s">
        <v>561</v>
      </c>
      <c r="K245" s="8">
        <v>57</v>
      </c>
    </row>
    <row r="246" spans="8:11" ht="13.5" hidden="1">
      <c r="H246" s="2" t="s">
        <v>562</v>
      </c>
      <c r="K246" s="8">
        <v>58</v>
      </c>
    </row>
    <row r="247" spans="8:11" ht="13.5" hidden="1">
      <c r="H247" s="2" t="s">
        <v>563</v>
      </c>
      <c r="K247" s="8">
        <v>59</v>
      </c>
    </row>
    <row r="248" spans="8:11" ht="13.5" hidden="1">
      <c r="H248" s="2" t="s">
        <v>564</v>
      </c>
      <c r="K248" s="8">
        <v>60</v>
      </c>
    </row>
    <row r="249" spans="8:11" ht="13.5" hidden="1">
      <c r="H249" s="2" t="s">
        <v>190</v>
      </c>
      <c r="K249" s="8">
        <v>61</v>
      </c>
    </row>
    <row r="250" spans="8:11" ht="13.5" hidden="1">
      <c r="H250" s="2" t="s">
        <v>191</v>
      </c>
      <c r="K250" s="8">
        <v>62</v>
      </c>
    </row>
    <row r="251" spans="8:11" ht="13.5" hidden="1">
      <c r="H251" s="2" t="s">
        <v>84</v>
      </c>
      <c r="K251" s="8">
        <v>63</v>
      </c>
    </row>
    <row r="252" spans="8:11" ht="13.5" hidden="1">
      <c r="H252" s="2" t="s">
        <v>192</v>
      </c>
      <c r="K252" s="8">
        <v>64</v>
      </c>
    </row>
    <row r="253" spans="8:11" ht="13.5" hidden="1">
      <c r="H253" s="2" t="s">
        <v>193</v>
      </c>
      <c r="K253" s="8">
        <v>65</v>
      </c>
    </row>
    <row r="254" spans="8:11" ht="13.5" hidden="1">
      <c r="H254" s="2" t="s">
        <v>194</v>
      </c>
      <c r="K254" s="8">
        <v>66</v>
      </c>
    </row>
    <row r="255" spans="8:11" ht="13.5" hidden="1">
      <c r="H255" s="2" t="s">
        <v>195</v>
      </c>
      <c r="K255" s="8">
        <v>67</v>
      </c>
    </row>
    <row r="256" spans="8:11" ht="13.5" hidden="1">
      <c r="H256" s="2" t="s">
        <v>196</v>
      </c>
      <c r="K256" s="8">
        <v>68</v>
      </c>
    </row>
    <row r="257" spans="8:11" ht="13.5" hidden="1">
      <c r="H257" s="2" t="s">
        <v>197</v>
      </c>
      <c r="K257" s="8">
        <v>69</v>
      </c>
    </row>
    <row r="258" spans="8:11" ht="13.5" hidden="1">
      <c r="H258" s="2" t="s">
        <v>198</v>
      </c>
      <c r="K258" s="8">
        <v>70</v>
      </c>
    </row>
    <row r="259" spans="8:11" ht="13.5" hidden="1">
      <c r="H259" s="2" t="s">
        <v>565</v>
      </c>
      <c r="K259" s="8">
        <v>71</v>
      </c>
    </row>
    <row r="260" spans="8:11" ht="13.5" hidden="1">
      <c r="H260" s="2" t="s">
        <v>199</v>
      </c>
      <c r="K260" s="8">
        <v>72</v>
      </c>
    </row>
    <row r="261" spans="8:11" ht="13.5" hidden="1">
      <c r="H261" s="2" t="s">
        <v>566</v>
      </c>
      <c r="K261" s="8">
        <v>73</v>
      </c>
    </row>
    <row r="262" spans="8:11" ht="13.5" hidden="1">
      <c r="H262" s="2" t="s">
        <v>200</v>
      </c>
      <c r="K262" s="8">
        <v>74</v>
      </c>
    </row>
    <row r="263" spans="8:11" ht="13.5" hidden="1">
      <c r="H263" s="2" t="s">
        <v>567</v>
      </c>
      <c r="K263" s="8">
        <v>75</v>
      </c>
    </row>
    <row r="264" spans="8:11" ht="13.5" hidden="1">
      <c r="H264" s="2" t="s">
        <v>88</v>
      </c>
      <c r="K264" s="8">
        <v>76</v>
      </c>
    </row>
    <row r="265" spans="8:11" ht="13.5" hidden="1">
      <c r="H265" s="2" t="s">
        <v>201</v>
      </c>
      <c r="K265" s="8">
        <v>77</v>
      </c>
    </row>
    <row r="266" spans="8:11" ht="13.5" hidden="1">
      <c r="H266" s="2" t="s">
        <v>202</v>
      </c>
      <c r="K266" s="8">
        <v>78</v>
      </c>
    </row>
    <row r="267" spans="8:11" ht="13.5" hidden="1">
      <c r="H267" s="2" t="s">
        <v>203</v>
      </c>
      <c r="K267" s="8">
        <v>79</v>
      </c>
    </row>
    <row r="268" spans="8:11" ht="13.5" hidden="1">
      <c r="H268" s="2" t="s">
        <v>204</v>
      </c>
      <c r="K268" s="8">
        <v>80</v>
      </c>
    </row>
    <row r="269" spans="8:11" ht="13.5" hidden="1">
      <c r="H269" s="20" t="s">
        <v>205</v>
      </c>
      <c r="K269" s="8">
        <v>81</v>
      </c>
    </row>
    <row r="270" spans="8:11" ht="13.5" hidden="1">
      <c r="H270" s="20" t="s">
        <v>206</v>
      </c>
      <c r="K270" s="8">
        <v>82</v>
      </c>
    </row>
    <row r="271" spans="8:11" ht="13.5" hidden="1">
      <c r="H271" s="20" t="s">
        <v>207</v>
      </c>
      <c r="K271" s="8">
        <v>83</v>
      </c>
    </row>
    <row r="272" spans="8:11" ht="13.5" hidden="1">
      <c r="H272" s="20" t="s">
        <v>208</v>
      </c>
      <c r="K272" s="8">
        <v>84</v>
      </c>
    </row>
    <row r="273" spans="8:11" ht="13.5" hidden="1">
      <c r="H273" s="20" t="s">
        <v>209</v>
      </c>
      <c r="K273" s="8">
        <v>85</v>
      </c>
    </row>
    <row r="274" spans="8:11" ht="13.5" hidden="1">
      <c r="H274" s="20" t="s">
        <v>210</v>
      </c>
      <c r="K274" s="8">
        <v>86</v>
      </c>
    </row>
    <row r="275" spans="8:11" ht="13.5" hidden="1">
      <c r="H275" s="20" t="s">
        <v>211</v>
      </c>
      <c r="K275" s="8">
        <v>87</v>
      </c>
    </row>
    <row r="276" spans="8:11" ht="13.5" hidden="1">
      <c r="H276" s="20" t="s">
        <v>212</v>
      </c>
      <c r="K276" s="8">
        <v>88</v>
      </c>
    </row>
    <row r="277" spans="8:11" ht="13.5" hidden="1">
      <c r="H277" s="20" t="s">
        <v>213</v>
      </c>
      <c r="K277" s="8">
        <v>89</v>
      </c>
    </row>
    <row r="278" spans="8:11" ht="13.5" hidden="1">
      <c r="H278" s="20" t="s">
        <v>214</v>
      </c>
      <c r="K278" s="8">
        <v>90</v>
      </c>
    </row>
    <row r="279" spans="8:11" ht="13.5" hidden="1">
      <c r="H279" s="20" t="s">
        <v>215</v>
      </c>
      <c r="K279" s="8">
        <v>91</v>
      </c>
    </row>
    <row r="280" spans="8:11" ht="13.5" hidden="1">
      <c r="H280" s="20" t="s">
        <v>216</v>
      </c>
      <c r="K280" s="8">
        <v>92</v>
      </c>
    </row>
    <row r="281" spans="8:11" ht="13.5" hidden="1">
      <c r="H281" s="20" t="s">
        <v>217</v>
      </c>
      <c r="K281" s="8">
        <v>93</v>
      </c>
    </row>
    <row r="282" spans="8:11" ht="13.5" hidden="1">
      <c r="H282" s="20" t="s">
        <v>218</v>
      </c>
      <c r="K282" s="8">
        <v>94</v>
      </c>
    </row>
    <row r="283" spans="8:11" ht="13.5" hidden="1">
      <c r="H283" s="20" t="s">
        <v>86</v>
      </c>
      <c r="K283" s="8">
        <v>95</v>
      </c>
    </row>
    <row r="284" spans="8:11" ht="13.5" hidden="1">
      <c r="H284" s="20" t="s">
        <v>219</v>
      </c>
      <c r="K284" s="8">
        <v>96</v>
      </c>
    </row>
    <row r="285" spans="8:11" ht="13.5" hidden="1">
      <c r="H285" s="20" t="s">
        <v>568</v>
      </c>
      <c r="K285" s="8">
        <v>97</v>
      </c>
    </row>
    <row r="286" spans="8:11" ht="13.5" hidden="1">
      <c r="H286" s="20" t="s">
        <v>220</v>
      </c>
      <c r="K286" s="8">
        <v>98</v>
      </c>
    </row>
    <row r="287" spans="8:11" ht="13.5" hidden="1">
      <c r="H287" s="20" t="s">
        <v>221</v>
      </c>
      <c r="K287" s="8">
        <v>99</v>
      </c>
    </row>
    <row r="288" ht="13.5" hidden="1">
      <c r="H288" s="20" t="s">
        <v>222</v>
      </c>
    </row>
    <row r="289" ht="13.5" hidden="1">
      <c r="H289" s="20" t="s">
        <v>223</v>
      </c>
    </row>
    <row r="290" ht="13.5" hidden="1">
      <c r="H290" s="20" t="s">
        <v>224</v>
      </c>
    </row>
    <row r="291" ht="13.5" hidden="1">
      <c r="H291" s="20" t="s">
        <v>225</v>
      </c>
    </row>
    <row r="292" ht="13.5" hidden="1">
      <c r="H292" s="20" t="s">
        <v>226</v>
      </c>
    </row>
    <row r="293" ht="13.5" hidden="1">
      <c r="H293" s="20" t="s">
        <v>227</v>
      </c>
    </row>
    <row r="294" ht="13.5" hidden="1">
      <c r="H294" s="20" t="s">
        <v>89</v>
      </c>
    </row>
    <row r="295" ht="13.5" hidden="1">
      <c r="H295" s="20" t="s">
        <v>569</v>
      </c>
    </row>
    <row r="296" ht="13.5" hidden="1">
      <c r="H296" s="19" t="s">
        <v>228</v>
      </c>
    </row>
    <row r="297" ht="13.5" hidden="1">
      <c r="H297" s="2" t="s">
        <v>229</v>
      </c>
    </row>
    <row r="298" ht="13.5" hidden="1">
      <c r="H298" s="2" t="s">
        <v>230</v>
      </c>
    </row>
    <row r="299" ht="13.5" hidden="1">
      <c r="H299" s="2" t="s">
        <v>231</v>
      </c>
    </row>
    <row r="300" ht="13.5" hidden="1">
      <c r="H300" s="2" t="s">
        <v>232</v>
      </c>
    </row>
    <row r="301" ht="13.5" hidden="1">
      <c r="H301" s="2" t="s">
        <v>233</v>
      </c>
    </row>
    <row r="302" ht="13.5" hidden="1">
      <c r="H302" s="2" t="s">
        <v>234</v>
      </c>
    </row>
    <row r="303" ht="13.5" hidden="1">
      <c r="H303" s="2" t="s">
        <v>235</v>
      </c>
    </row>
    <row r="304" ht="13.5" hidden="1">
      <c r="H304" s="2" t="s">
        <v>236</v>
      </c>
    </row>
    <row r="305" ht="13.5" hidden="1">
      <c r="H305" s="2" t="s">
        <v>237</v>
      </c>
    </row>
    <row r="306" ht="13.5" hidden="1">
      <c r="H306" s="2" t="s">
        <v>238</v>
      </c>
    </row>
    <row r="307" ht="13.5" hidden="1">
      <c r="H307" s="2" t="s">
        <v>570</v>
      </c>
    </row>
    <row r="308" ht="13.5" hidden="1">
      <c r="H308" s="2" t="s">
        <v>239</v>
      </c>
    </row>
    <row r="309" ht="13.5" hidden="1">
      <c r="H309" s="2" t="s">
        <v>240</v>
      </c>
    </row>
    <row r="310" ht="13.5" hidden="1">
      <c r="H310" s="2" t="s">
        <v>241</v>
      </c>
    </row>
    <row r="311" ht="13.5" hidden="1">
      <c r="H311" s="2" t="s">
        <v>242</v>
      </c>
    </row>
    <row r="312" ht="13.5" hidden="1">
      <c r="H312" s="2" t="s">
        <v>243</v>
      </c>
    </row>
    <row r="313" ht="13.5" hidden="1">
      <c r="H313" s="2" t="s">
        <v>244</v>
      </c>
    </row>
    <row r="314" ht="13.5" hidden="1">
      <c r="H314" s="2" t="s">
        <v>245</v>
      </c>
    </row>
    <row r="315" ht="13.5" hidden="1">
      <c r="H315" s="2" t="s">
        <v>246</v>
      </c>
    </row>
    <row r="316" ht="13.5" hidden="1">
      <c r="H316" s="2" t="s">
        <v>247</v>
      </c>
    </row>
    <row r="317" ht="13.5" hidden="1">
      <c r="H317" s="2" t="s">
        <v>248</v>
      </c>
    </row>
    <row r="318" ht="13.5" hidden="1">
      <c r="H318" s="2" t="s">
        <v>571</v>
      </c>
    </row>
    <row r="319" ht="13.5" hidden="1">
      <c r="H319" s="2" t="s">
        <v>249</v>
      </c>
    </row>
    <row r="320" ht="13.5" hidden="1">
      <c r="H320" s="2" t="s">
        <v>250</v>
      </c>
    </row>
    <row r="321" ht="13.5" hidden="1">
      <c r="H321" s="2" t="s">
        <v>251</v>
      </c>
    </row>
    <row r="322" ht="13.5" hidden="1">
      <c r="H322" s="2" t="s">
        <v>252</v>
      </c>
    </row>
    <row r="323" ht="13.5" hidden="1">
      <c r="H323" s="2" t="s">
        <v>253</v>
      </c>
    </row>
    <row r="324" ht="13.5" hidden="1">
      <c r="H324" s="2" t="s">
        <v>254</v>
      </c>
    </row>
    <row r="325" ht="13.5" hidden="1">
      <c r="H325" s="2" t="s">
        <v>255</v>
      </c>
    </row>
    <row r="326" ht="13.5" hidden="1">
      <c r="H326" s="2" t="s">
        <v>256</v>
      </c>
    </row>
    <row r="327" ht="13.5" hidden="1">
      <c r="H327" s="2" t="s">
        <v>572</v>
      </c>
    </row>
    <row r="328" ht="13.5" hidden="1">
      <c r="H328" s="2" t="s">
        <v>257</v>
      </c>
    </row>
    <row r="329" ht="13.5" hidden="1">
      <c r="H329" s="2" t="s">
        <v>258</v>
      </c>
    </row>
    <row r="330" ht="13.5" hidden="1">
      <c r="H330" s="2" t="s">
        <v>259</v>
      </c>
    </row>
    <row r="331" ht="13.5" hidden="1">
      <c r="H331" s="2" t="s">
        <v>573</v>
      </c>
    </row>
    <row r="332" ht="13.5" hidden="1">
      <c r="H332" s="2" t="s">
        <v>260</v>
      </c>
    </row>
    <row r="333" ht="13.5" hidden="1">
      <c r="H333" s="2" t="s">
        <v>574</v>
      </c>
    </row>
    <row r="334" ht="13.5" hidden="1">
      <c r="H334" s="2" t="s">
        <v>575</v>
      </c>
    </row>
    <row r="335" ht="13.5" hidden="1">
      <c r="H335" s="2" t="s">
        <v>576</v>
      </c>
    </row>
    <row r="336" ht="13.5" hidden="1">
      <c r="H336" s="2" t="s">
        <v>577</v>
      </c>
    </row>
    <row r="337" ht="13.5" hidden="1">
      <c r="H337" s="2" t="s">
        <v>578</v>
      </c>
    </row>
    <row r="338" ht="13.5" hidden="1">
      <c r="H338" s="2" t="s">
        <v>579</v>
      </c>
    </row>
    <row r="339" ht="13.5" hidden="1">
      <c r="H339" s="2" t="s">
        <v>586</v>
      </c>
    </row>
    <row r="340" ht="13.5" hidden="1">
      <c r="H340" s="2" t="s">
        <v>587</v>
      </c>
    </row>
    <row r="341" ht="13.5" hidden="1">
      <c r="H341" s="2" t="s">
        <v>588</v>
      </c>
    </row>
    <row r="342" ht="13.5" hidden="1">
      <c r="H342" s="2" t="s">
        <v>589</v>
      </c>
    </row>
    <row r="343" ht="13.5" hidden="1">
      <c r="H343" s="2" t="s">
        <v>590</v>
      </c>
    </row>
    <row r="344" ht="13.5" hidden="1">
      <c r="H344" s="2" t="s">
        <v>591</v>
      </c>
    </row>
    <row r="345" ht="13.5" hidden="1">
      <c r="H345" s="2" t="s">
        <v>261</v>
      </c>
    </row>
    <row r="346" ht="13.5" hidden="1">
      <c r="H346" s="2" t="s">
        <v>262</v>
      </c>
    </row>
    <row r="347" ht="13.5" hidden="1">
      <c r="H347" s="2" t="s">
        <v>580</v>
      </c>
    </row>
    <row r="348" ht="13.5" hidden="1">
      <c r="H348" s="2" t="s">
        <v>263</v>
      </c>
    </row>
    <row r="349" ht="13.5" hidden="1">
      <c r="H349" s="2" t="s">
        <v>264</v>
      </c>
    </row>
    <row r="350" ht="13.5" hidden="1">
      <c r="H350" s="2" t="s">
        <v>265</v>
      </c>
    </row>
    <row r="351" ht="13.5" hidden="1">
      <c r="H351" s="2" t="s">
        <v>266</v>
      </c>
    </row>
    <row r="352" ht="13.5" hidden="1">
      <c r="H352" s="2" t="s">
        <v>267</v>
      </c>
    </row>
    <row r="353" ht="13.5" hidden="1">
      <c r="H353" s="2" t="s">
        <v>268</v>
      </c>
    </row>
    <row r="354" ht="13.5" hidden="1">
      <c r="H354" s="2" t="s">
        <v>269</v>
      </c>
    </row>
    <row r="355" ht="13.5" hidden="1">
      <c r="H355" s="2" t="s">
        <v>270</v>
      </c>
    </row>
    <row r="356" ht="13.5" hidden="1">
      <c r="H356" s="2" t="s">
        <v>271</v>
      </c>
    </row>
    <row r="357" ht="13.5" hidden="1">
      <c r="H357" s="2" t="s">
        <v>272</v>
      </c>
    </row>
    <row r="358" ht="13.5" hidden="1">
      <c r="H358" s="2" t="s">
        <v>273</v>
      </c>
    </row>
    <row r="359" ht="13.5" hidden="1">
      <c r="H359" s="2" t="s">
        <v>274</v>
      </c>
    </row>
    <row r="360" ht="13.5" hidden="1">
      <c r="H360" s="2" t="s">
        <v>275</v>
      </c>
    </row>
    <row r="361" ht="13.5" hidden="1">
      <c r="H361" s="2" t="s">
        <v>276</v>
      </c>
    </row>
    <row r="362" ht="13.5" hidden="1">
      <c r="H362" s="2" t="s">
        <v>277</v>
      </c>
    </row>
    <row r="363" ht="13.5" hidden="1">
      <c r="H363" s="2" t="s">
        <v>278</v>
      </c>
    </row>
    <row r="364" ht="13.5" hidden="1">
      <c r="H364" s="2" t="s">
        <v>279</v>
      </c>
    </row>
    <row r="365" ht="13.5" hidden="1">
      <c r="H365" s="2" t="s">
        <v>280</v>
      </c>
    </row>
    <row r="366" ht="13.5" hidden="1">
      <c r="H366" s="2" t="s">
        <v>281</v>
      </c>
    </row>
    <row r="367" ht="13.5" hidden="1">
      <c r="H367" s="2" t="s">
        <v>282</v>
      </c>
    </row>
    <row r="368" ht="13.5" hidden="1">
      <c r="H368" s="2" t="s">
        <v>283</v>
      </c>
    </row>
    <row r="369" ht="13.5" hidden="1">
      <c r="H369" s="2" t="s">
        <v>284</v>
      </c>
    </row>
    <row r="370" ht="13.5" hidden="1">
      <c r="H370" s="2" t="s">
        <v>285</v>
      </c>
    </row>
    <row r="371" ht="13.5" hidden="1">
      <c r="H371" s="2" t="s">
        <v>286</v>
      </c>
    </row>
    <row r="372" ht="13.5" hidden="1">
      <c r="H372" s="2" t="s">
        <v>287</v>
      </c>
    </row>
    <row r="373" ht="13.5" hidden="1">
      <c r="H373" s="2" t="s">
        <v>288</v>
      </c>
    </row>
    <row r="374" ht="13.5" hidden="1">
      <c r="H374" s="2" t="s">
        <v>289</v>
      </c>
    </row>
    <row r="375" ht="13.5" hidden="1">
      <c r="H375" s="2" t="s">
        <v>290</v>
      </c>
    </row>
    <row r="376" ht="13.5" hidden="1">
      <c r="H376" s="2" t="s">
        <v>291</v>
      </c>
    </row>
    <row r="377" ht="13.5" hidden="1">
      <c r="H377" s="8" t="s">
        <v>292</v>
      </c>
    </row>
    <row r="378" ht="13.5" hidden="1">
      <c r="H378" s="8" t="s">
        <v>293</v>
      </c>
    </row>
    <row r="379" ht="13.5" hidden="1">
      <c r="H379" s="8" t="s">
        <v>294</v>
      </c>
    </row>
    <row r="380" ht="13.5" hidden="1">
      <c r="H380" s="8" t="s">
        <v>295</v>
      </c>
    </row>
    <row r="381" ht="13.5" hidden="1">
      <c r="H381" s="8" t="s">
        <v>296</v>
      </c>
    </row>
    <row r="382" ht="13.5" hidden="1">
      <c r="H382" s="8" t="s">
        <v>297</v>
      </c>
    </row>
    <row r="383" ht="13.5" hidden="1">
      <c r="H383" s="8" t="s">
        <v>298</v>
      </c>
    </row>
    <row r="384" ht="13.5" hidden="1">
      <c r="H384" s="8" t="s">
        <v>299</v>
      </c>
    </row>
    <row r="385" ht="13.5" hidden="1">
      <c r="H385" s="8" t="s">
        <v>300</v>
      </c>
    </row>
    <row r="386" ht="13.5" hidden="1">
      <c r="H386" s="8" t="s">
        <v>301</v>
      </c>
    </row>
    <row r="387" ht="13.5" hidden="1">
      <c r="H387" s="8" t="s">
        <v>302</v>
      </c>
    </row>
    <row r="388" ht="13.5" hidden="1">
      <c r="H388" s="8" t="s">
        <v>303</v>
      </c>
    </row>
    <row r="389" ht="13.5" hidden="1">
      <c r="H389" s="8" t="s">
        <v>304</v>
      </c>
    </row>
    <row r="390" ht="13.5" hidden="1">
      <c r="H390" s="8" t="s">
        <v>305</v>
      </c>
    </row>
    <row r="391" ht="13.5" hidden="1">
      <c r="H391" s="8" t="s">
        <v>306</v>
      </c>
    </row>
    <row r="392" ht="13.5" hidden="1">
      <c r="H392" s="8" t="s">
        <v>307</v>
      </c>
    </row>
    <row r="393" ht="13.5" hidden="1">
      <c r="H393" s="8" t="s">
        <v>308</v>
      </c>
    </row>
    <row r="394" ht="13.5" hidden="1">
      <c r="H394" s="8" t="s">
        <v>309</v>
      </c>
    </row>
    <row r="395" ht="13.5" hidden="1">
      <c r="H395" s="8" t="s">
        <v>310</v>
      </c>
    </row>
    <row r="396" ht="13.5" hidden="1">
      <c r="H396" s="8" t="s">
        <v>311</v>
      </c>
    </row>
    <row r="397" ht="13.5" hidden="1">
      <c r="H397" s="8" t="s">
        <v>312</v>
      </c>
    </row>
    <row r="398" ht="13.5" hidden="1">
      <c r="H398" s="8" t="s">
        <v>313</v>
      </c>
    </row>
    <row r="399" ht="13.5" hidden="1">
      <c r="H399" s="8" t="s">
        <v>314</v>
      </c>
    </row>
    <row r="400" ht="13.5" hidden="1">
      <c r="H400" s="8" t="s">
        <v>315</v>
      </c>
    </row>
    <row r="401" ht="13.5" hidden="1">
      <c r="H401" s="8" t="s">
        <v>316</v>
      </c>
    </row>
    <row r="402" ht="13.5" hidden="1">
      <c r="H402" s="8" t="s">
        <v>317</v>
      </c>
    </row>
    <row r="403" ht="13.5" hidden="1">
      <c r="H403" s="8" t="s">
        <v>318</v>
      </c>
    </row>
    <row r="404" ht="13.5" hidden="1">
      <c r="H404" s="8" t="s">
        <v>319</v>
      </c>
    </row>
    <row r="405" ht="13.5" hidden="1">
      <c r="H405" s="8" t="s">
        <v>320</v>
      </c>
    </row>
    <row r="406" ht="13.5" hidden="1">
      <c r="H406" s="8" t="s">
        <v>321</v>
      </c>
    </row>
    <row r="407" ht="13.5" hidden="1">
      <c r="H407" s="8" t="s">
        <v>322</v>
      </c>
    </row>
    <row r="408" ht="13.5" hidden="1">
      <c r="H408" s="8" t="s">
        <v>323</v>
      </c>
    </row>
    <row r="409" ht="13.5" hidden="1">
      <c r="H409" s="8" t="s">
        <v>324</v>
      </c>
    </row>
    <row r="410" ht="13.5" hidden="1">
      <c r="H410" s="8" t="s">
        <v>325</v>
      </c>
    </row>
    <row r="411" ht="13.5" hidden="1">
      <c r="H411" s="8" t="s">
        <v>326</v>
      </c>
    </row>
    <row r="412" ht="13.5" hidden="1">
      <c r="H412" s="8" t="s">
        <v>327</v>
      </c>
    </row>
    <row r="413" ht="13.5" hidden="1">
      <c r="H413" s="8" t="s">
        <v>328</v>
      </c>
    </row>
    <row r="414" ht="13.5" hidden="1">
      <c r="H414" s="8" t="s">
        <v>329</v>
      </c>
    </row>
    <row r="415" ht="13.5" hidden="1">
      <c r="H415" s="8" t="s">
        <v>330</v>
      </c>
    </row>
    <row r="416" ht="13.5" hidden="1">
      <c r="H416" s="8" t="s">
        <v>331</v>
      </c>
    </row>
    <row r="417" ht="13.5" hidden="1">
      <c r="H417" s="8" t="s">
        <v>332</v>
      </c>
    </row>
    <row r="418" ht="13.5" hidden="1">
      <c r="H418" s="8" t="s">
        <v>333</v>
      </c>
    </row>
    <row r="419" ht="13.5" hidden="1">
      <c r="H419" s="8" t="s">
        <v>334</v>
      </c>
    </row>
    <row r="420" ht="13.5" hidden="1">
      <c r="H420" s="8" t="s">
        <v>335</v>
      </c>
    </row>
    <row r="421" ht="13.5" hidden="1">
      <c r="H421" s="8" t="s">
        <v>336</v>
      </c>
    </row>
    <row r="422" ht="13.5" hidden="1">
      <c r="H422" s="8" t="s">
        <v>337</v>
      </c>
    </row>
    <row r="423" ht="13.5" hidden="1">
      <c r="H423" s="8" t="s">
        <v>338</v>
      </c>
    </row>
    <row r="424" ht="13.5" hidden="1">
      <c r="H424" s="8" t="s">
        <v>339</v>
      </c>
    </row>
    <row r="425" ht="13.5" hidden="1">
      <c r="H425" s="8" t="s">
        <v>340</v>
      </c>
    </row>
    <row r="426" ht="13.5" hidden="1">
      <c r="H426" s="8" t="s">
        <v>341</v>
      </c>
    </row>
    <row r="427" ht="13.5" hidden="1">
      <c r="H427" s="8" t="s">
        <v>342</v>
      </c>
    </row>
    <row r="428" ht="13.5" hidden="1">
      <c r="H428" s="8" t="s">
        <v>343</v>
      </c>
    </row>
    <row r="429" ht="13.5" hidden="1">
      <c r="H429" s="8" t="s">
        <v>344</v>
      </c>
    </row>
    <row r="430" ht="13.5" hidden="1">
      <c r="H430" s="8" t="s">
        <v>345</v>
      </c>
    </row>
    <row r="431" ht="13.5" hidden="1">
      <c r="H431" s="8" t="s">
        <v>346</v>
      </c>
    </row>
    <row r="432" ht="13.5" hidden="1">
      <c r="H432" s="8" t="s">
        <v>347</v>
      </c>
    </row>
    <row r="433" ht="13.5" hidden="1">
      <c r="H433" s="8" t="s">
        <v>348</v>
      </c>
    </row>
    <row r="434" ht="13.5" hidden="1">
      <c r="H434" s="8" t="s">
        <v>263</v>
      </c>
    </row>
    <row r="435" ht="13.5" hidden="1">
      <c r="H435" s="8" t="s">
        <v>349</v>
      </c>
    </row>
    <row r="436" ht="13.5" hidden="1">
      <c r="H436" s="8" t="s">
        <v>350</v>
      </c>
    </row>
    <row r="437" ht="13.5" hidden="1">
      <c r="H437" s="8" t="s">
        <v>351</v>
      </c>
    </row>
    <row r="438" ht="13.5" hidden="1">
      <c r="H438" s="8" t="s">
        <v>352</v>
      </c>
    </row>
    <row r="439" ht="13.5" hidden="1">
      <c r="H439" s="8" t="s">
        <v>353</v>
      </c>
    </row>
    <row r="440" ht="13.5" hidden="1">
      <c r="H440" s="8" t="s">
        <v>354</v>
      </c>
    </row>
    <row r="441" ht="13.5" hidden="1">
      <c r="H441" s="8" t="s">
        <v>355</v>
      </c>
    </row>
    <row r="442" ht="13.5" hidden="1">
      <c r="H442" s="8" t="s">
        <v>356</v>
      </c>
    </row>
    <row r="443" ht="13.5" hidden="1">
      <c r="H443" s="8" t="s">
        <v>357</v>
      </c>
    </row>
    <row r="444" ht="13.5" hidden="1">
      <c r="H444" s="8" t="s">
        <v>358</v>
      </c>
    </row>
    <row r="445" ht="13.5" hidden="1">
      <c r="H445" s="8" t="s">
        <v>359</v>
      </c>
    </row>
    <row r="446" ht="13.5" hidden="1">
      <c r="H446" s="8" t="s">
        <v>360</v>
      </c>
    </row>
    <row r="447" ht="13.5" hidden="1">
      <c r="H447" s="8" t="s">
        <v>361</v>
      </c>
    </row>
    <row r="448" ht="13.5" hidden="1">
      <c r="H448" s="8" t="s">
        <v>362</v>
      </c>
    </row>
    <row r="449" ht="13.5" hidden="1">
      <c r="H449" s="8" t="s">
        <v>363</v>
      </c>
    </row>
    <row r="450" ht="13.5" hidden="1">
      <c r="H450" s="8" t="s">
        <v>364</v>
      </c>
    </row>
    <row r="451" ht="13.5" hidden="1">
      <c r="H451" s="8" t="s">
        <v>365</v>
      </c>
    </row>
    <row r="452" ht="13.5" hidden="1">
      <c r="H452" s="8" t="s">
        <v>366</v>
      </c>
    </row>
    <row r="453" ht="13.5" hidden="1">
      <c r="H453" s="8" t="s">
        <v>367</v>
      </c>
    </row>
    <row r="454" ht="13.5" hidden="1">
      <c r="H454" s="8" t="s">
        <v>368</v>
      </c>
    </row>
    <row r="455" ht="13.5" hidden="1">
      <c r="H455" s="8" t="s">
        <v>369</v>
      </c>
    </row>
    <row r="456" ht="13.5" hidden="1">
      <c r="H456" s="8" t="s">
        <v>370</v>
      </c>
    </row>
    <row r="457" ht="13.5" hidden="1">
      <c r="H457" s="8" t="s">
        <v>371</v>
      </c>
    </row>
    <row r="458" ht="13.5" hidden="1">
      <c r="H458" s="8" t="s">
        <v>372</v>
      </c>
    </row>
    <row r="459" ht="13.5" hidden="1">
      <c r="H459" s="8" t="s">
        <v>373</v>
      </c>
    </row>
    <row r="460" ht="13.5" hidden="1">
      <c r="H460" s="8" t="s">
        <v>374</v>
      </c>
    </row>
    <row r="461" ht="13.5" hidden="1">
      <c r="H461" s="8" t="s">
        <v>375</v>
      </c>
    </row>
    <row r="462" ht="13.5" hidden="1">
      <c r="H462" s="8" t="s">
        <v>376</v>
      </c>
    </row>
    <row r="463" ht="13.5" hidden="1">
      <c r="H463" s="8" t="s">
        <v>377</v>
      </c>
    </row>
    <row r="464" ht="13.5" hidden="1">
      <c r="H464" s="8" t="s">
        <v>378</v>
      </c>
    </row>
    <row r="465" ht="13.5" hidden="1">
      <c r="H465" s="8" t="s">
        <v>379</v>
      </c>
    </row>
    <row r="466" ht="13.5" hidden="1">
      <c r="H466" s="8" t="s">
        <v>380</v>
      </c>
    </row>
    <row r="467" ht="13.5" hidden="1">
      <c r="H467" s="8" t="s">
        <v>381</v>
      </c>
    </row>
    <row r="468" ht="13.5" hidden="1">
      <c r="H468" s="8" t="s">
        <v>382</v>
      </c>
    </row>
    <row r="469" ht="13.5" hidden="1">
      <c r="H469" s="8" t="s">
        <v>383</v>
      </c>
    </row>
    <row r="470" ht="13.5" hidden="1">
      <c r="H470" s="8" t="s">
        <v>384</v>
      </c>
    </row>
    <row r="471" ht="13.5" hidden="1">
      <c r="H471" s="8" t="s">
        <v>385</v>
      </c>
    </row>
    <row r="472" ht="13.5" hidden="1">
      <c r="H472" s="8" t="s">
        <v>386</v>
      </c>
    </row>
    <row r="473" ht="13.5" hidden="1">
      <c r="H473" s="8" t="s">
        <v>387</v>
      </c>
    </row>
    <row r="474" ht="13.5" hidden="1">
      <c r="H474" s="8" t="s">
        <v>388</v>
      </c>
    </row>
    <row r="475" ht="13.5" hidden="1">
      <c r="H475" s="8" t="s">
        <v>389</v>
      </c>
    </row>
    <row r="476" ht="13.5" hidden="1">
      <c r="H476" s="8" t="s">
        <v>390</v>
      </c>
    </row>
    <row r="477" ht="13.5" hidden="1">
      <c r="H477" s="8" t="s">
        <v>391</v>
      </c>
    </row>
    <row r="478" ht="13.5" hidden="1">
      <c r="H478" s="8" t="s">
        <v>392</v>
      </c>
    </row>
    <row r="479" ht="13.5" hidden="1">
      <c r="H479" s="8" t="s">
        <v>393</v>
      </c>
    </row>
    <row r="480" ht="13.5" hidden="1">
      <c r="H480" s="8" t="s">
        <v>394</v>
      </c>
    </row>
    <row r="481" ht="13.5" hidden="1">
      <c r="H481" s="8" t="s">
        <v>395</v>
      </c>
    </row>
    <row r="482" ht="13.5" hidden="1">
      <c r="H482" s="8" t="s">
        <v>26</v>
      </c>
    </row>
    <row r="483" ht="13.5" hidden="1">
      <c r="H483" s="8" t="s">
        <v>396</v>
      </c>
    </row>
    <row r="484" ht="13.5" hidden="1">
      <c r="H484" s="8" t="s">
        <v>27</v>
      </c>
    </row>
    <row r="485" ht="13.5" hidden="1">
      <c r="H485" s="8" t="s">
        <v>397</v>
      </c>
    </row>
    <row r="486" ht="13.5" hidden="1">
      <c r="H486" s="8" t="s">
        <v>584</v>
      </c>
    </row>
    <row r="487" ht="13.5" hidden="1">
      <c r="H487" s="8" t="s">
        <v>28</v>
      </c>
    </row>
    <row r="488" ht="13.5" hidden="1">
      <c r="H488" s="8" t="s">
        <v>29</v>
      </c>
    </row>
    <row r="489" ht="13.5" hidden="1">
      <c r="H489" s="8" t="s">
        <v>30</v>
      </c>
    </row>
    <row r="490" ht="13.5" hidden="1">
      <c r="H490" s="8" t="s">
        <v>31</v>
      </c>
    </row>
    <row r="491" ht="13.5" hidden="1">
      <c r="H491" s="8" t="s">
        <v>32</v>
      </c>
    </row>
    <row r="492" ht="13.5" hidden="1">
      <c r="H492" s="8" t="s">
        <v>33</v>
      </c>
    </row>
    <row r="493" ht="13.5" hidden="1">
      <c r="H493" s="8" t="s">
        <v>34</v>
      </c>
    </row>
    <row r="494" ht="13.5" hidden="1">
      <c r="H494" s="8" t="s">
        <v>35</v>
      </c>
    </row>
    <row r="495" ht="13.5" hidden="1">
      <c r="H495" s="8" t="s">
        <v>36</v>
      </c>
    </row>
    <row r="496" ht="13.5" hidden="1">
      <c r="H496" s="8" t="s">
        <v>37</v>
      </c>
    </row>
    <row r="497" ht="13.5" hidden="1">
      <c r="H497" s="8" t="s">
        <v>398</v>
      </c>
    </row>
    <row r="498" ht="13.5" hidden="1">
      <c r="H498" s="8" t="s">
        <v>38</v>
      </c>
    </row>
    <row r="499" ht="13.5" hidden="1">
      <c r="H499" s="8" t="s">
        <v>39</v>
      </c>
    </row>
    <row r="500" ht="13.5" hidden="1">
      <c r="H500" s="8" t="s">
        <v>399</v>
      </c>
    </row>
    <row r="501" ht="13.5" hidden="1">
      <c r="H501" s="8" t="s">
        <v>40</v>
      </c>
    </row>
    <row r="502" ht="13.5" hidden="1">
      <c r="H502" s="8" t="s">
        <v>400</v>
      </c>
    </row>
    <row r="503" ht="13.5" hidden="1">
      <c r="H503" s="8" t="s">
        <v>401</v>
      </c>
    </row>
    <row r="504" ht="13.5" hidden="1">
      <c r="H504" s="8" t="s">
        <v>402</v>
      </c>
    </row>
    <row r="505" ht="13.5" hidden="1">
      <c r="H505" s="8" t="s">
        <v>41</v>
      </c>
    </row>
    <row r="506" ht="13.5" hidden="1">
      <c r="H506" s="8" t="s">
        <v>403</v>
      </c>
    </row>
    <row r="507" ht="13.5" hidden="1">
      <c r="H507" s="8" t="s">
        <v>42</v>
      </c>
    </row>
    <row r="508" ht="13.5" hidden="1">
      <c r="H508" s="8" t="s">
        <v>43</v>
      </c>
    </row>
    <row r="509" ht="13.5" hidden="1">
      <c r="H509" s="8" t="s">
        <v>44</v>
      </c>
    </row>
    <row r="510" ht="13.5" hidden="1">
      <c r="H510" s="8" t="s">
        <v>45</v>
      </c>
    </row>
    <row r="511" ht="13.5" hidden="1">
      <c r="H511" s="8" t="s">
        <v>404</v>
      </c>
    </row>
    <row r="512" ht="13.5" hidden="1">
      <c r="H512" s="8" t="s">
        <v>46</v>
      </c>
    </row>
    <row r="513" ht="13.5" hidden="1">
      <c r="H513" s="8" t="s">
        <v>405</v>
      </c>
    </row>
    <row r="514" ht="13.5" hidden="1">
      <c r="H514" s="8" t="s">
        <v>47</v>
      </c>
    </row>
    <row r="515" ht="13.5" hidden="1">
      <c r="H515" s="8" t="s">
        <v>48</v>
      </c>
    </row>
    <row r="516" ht="13.5" hidden="1">
      <c r="H516" s="8" t="s">
        <v>49</v>
      </c>
    </row>
    <row r="517" ht="13.5" hidden="1">
      <c r="H517" s="8" t="s">
        <v>581</v>
      </c>
    </row>
    <row r="518" ht="13.5" hidden="1">
      <c r="H518" s="8" t="s">
        <v>406</v>
      </c>
    </row>
    <row r="519" ht="13.5" hidden="1">
      <c r="H519" s="8" t="s">
        <v>50</v>
      </c>
    </row>
    <row r="520" ht="13.5" hidden="1">
      <c r="H520" s="8" t="s">
        <v>407</v>
      </c>
    </row>
    <row r="521" ht="13.5" hidden="1">
      <c r="H521" s="8" t="s">
        <v>51</v>
      </c>
    </row>
    <row r="522" ht="13.5" hidden="1">
      <c r="H522" s="8" t="s">
        <v>52</v>
      </c>
    </row>
    <row r="523" ht="13.5" hidden="1">
      <c r="H523" s="8" t="s">
        <v>408</v>
      </c>
    </row>
    <row r="524" ht="13.5" hidden="1">
      <c r="H524" s="8" t="s">
        <v>409</v>
      </c>
    </row>
    <row r="525" ht="13.5" hidden="1">
      <c r="H525" s="8" t="s">
        <v>410</v>
      </c>
    </row>
    <row r="526" ht="13.5" hidden="1">
      <c r="H526" s="8" t="s">
        <v>53</v>
      </c>
    </row>
    <row r="527" ht="13.5" hidden="1">
      <c r="H527" s="8" t="s">
        <v>54</v>
      </c>
    </row>
    <row r="528" ht="13.5" hidden="1">
      <c r="H528" s="8" t="s">
        <v>411</v>
      </c>
    </row>
    <row r="529" ht="13.5" hidden="1">
      <c r="H529" s="8" t="s">
        <v>55</v>
      </c>
    </row>
    <row r="530" ht="13.5" hidden="1">
      <c r="H530" s="8" t="s">
        <v>412</v>
      </c>
    </row>
    <row r="531" ht="13.5" hidden="1">
      <c r="H531" s="8" t="s">
        <v>56</v>
      </c>
    </row>
    <row r="532" ht="13.5" hidden="1">
      <c r="H532" s="8" t="s">
        <v>57</v>
      </c>
    </row>
    <row r="533" ht="13.5" hidden="1">
      <c r="H533" s="8" t="s">
        <v>58</v>
      </c>
    </row>
    <row r="534" ht="13.5" hidden="1">
      <c r="H534" s="8" t="s">
        <v>59</v>
      </c>
    </row>
    <row r="535" ht="13.5" hidden="1">
      <c r="H535" s="8" t="s">
        <v>60</v>
      </c>
    </row>
    <row r="536" ht="13.5" hidden="1">
      <c r="H536" s="8" t="s">
        <v>413</v>
      </c>
    </row>
    <row r="537" ht="13.5" hidden="1">
      <c r="H537" s="8" t="s">
        <v>414</v>
      </c>
    </row>
    <row r="538" ht="13.5" hidden="1">
      <c r="H538" s="8" t="s">
        <v>415</v>
      </c>
    </row>
    <row r="539" ht="13.5" hidden="1">
      <c r="H539" s="8" t="s">
        <v>416</v>
      </c>
    </row>
    <row r="540" ht="13.5" hidden="1">
      <c r="H540" s="8" t="s">
        <v>417</v>
      </c>
    </row>
    <row r="541" ht="13.5" hidden="1">
      <c r="H541" s="8" t="s">
        <v>418</v>
      </c>
    </row>
    <row r="542" ht="13.5" hidden="1">
      <c r="H542" s="8" t="s">
        <v>419</v>
      </c>
    </row>
    <row r="543" ht="13.5" hidden="1">
      <c r="H543" s="8" t="s">
        <v>420</v>
      </c>
    </row>
    <row r="544" ht="13.5" hidden="1">
      <c r="H544" s="8" t="s">
        <v>421</v>
      </c>
    </row>
    <row r="545" ht="13.5" hidden="1">
      <c r="H545" s="8" t="s">
        <v>422</v>
      </c>
    </row>
    <row r="546" ht="13.5" hidden="1">
      <c r="H546" s="8" t="s">
        <v>423</v>
      </c>
    </row>
    <row r="547" ht="13.5" hidden="1">
      <c r="H547" s="8" t="s">
        <v>424</v>
      </c>
    </row>
    <row r="548" ht="13.5" hidden="1">
      <c r="H548" s="8" t="s">
        <v>425</v>
      </c>
    </row>
    <row r="549" ht="13.5" hidden="1">
      <c r="H549" s="8" t="s">
        <v>426</v>
      </c>
    </row>
    <row r="550" ht="13.5" hidden="1">
      <c r="H550" s="8" t="s">
        <v>427</v>
      </c>
    </row>
    <row r="551" ht="13.5" hidden="1">
      <c r="H551" s="8" t="s">
        <v>428</v>
      </c>
    </row>
    <row r="552" ht="13.5" hidden="1">
      <c r="H552" s="8" t="s">
        <v>429</v>
      </c>
    </row>
    <row r="553" ht="13.5" hidden="1">
      <c r="H553" s="8" t="s">
        <v>430</v>
      </c>
    </row>
    <row r="554" ht="13.5" hidden="1">
      <c r="H554" s="8" t="s">
        <v>431</v>
      </c>
    </row>
    <row r="555" ht="13.5" hidden="1">
      <c r="H555" s="8" t="s">
        <v>432</v>
      </c>
    </row>
    <row r="556" ht="13.5" hidden="1">
      <c r="H556" s="8" t="s">
        <v>433</v>
      </c>
    </row>
    <row r="557" ht="13.5" hidden="1">
      <c r="H557" s="8" t="s">
        <v>434</v>
      </c>
    </row>
    <row r="558" ht="13.5" hidden="1">
      <c r="H558" s="8" t="s">
        <v>435</v>
      </c>
    </row>
    <row r="559" ht="13.5" hidden="1">
      <c r="H559" s="8" t="s">
        <v>436</v>
      </c>
    </row>
    <row r="560" ht="13.5" hidden="1">
      <c r="H560" s="8" t="s">
        <v>437</v>
      </c>
    </row>
    <row r="561" ht="13.5" hidden="1">
      <c r="H561" s="8" t="s">
        <v>438</v>
      </c>
    </row>
    <row r="562" ht="13.5" hidden="1">
      <c r="H562" s="8" t="s">
        <v>439</v>
      </c>
    </row>
    <row r="563" ht="13.5" hidden="1">
      <c r="H563" s="8" t="s">
        <v>440</v>
      </c>
    </row>
    <row r="564" ht="13.5" hidden="1">
      <c r="H564" s="8" t="s">
        <v>441</v>
      </c>
    </row>
    <row r="565" ht="13.5" hidden="1">
      <c r="H565" s="8" t="s">
        <v>442</v>
      </c>
    </row>
    <row r="566" ht="13.5" hidden="1">
      <c r="H566" s="8" t="s">
        <v>443</v>
      </c>
    </row>
    <row r="567" ht="13.5" hidden="1">
      <c r="H567" s="8" t="s">
        <v>444</v>
      </c>
    </row>
    <row r="568" ht="13.5" hidden="1">
      <c r="H568" s="8" t="s">
        <v>445</v>
      </c>
    </row>
    <row r="569" ht="13.5" hidden="1">
      <c r="H569" s="8" t="s">
        <v>446</v>
      </c>
    </row>
    <row r="570" ht="13.5" hidden="1">
      <c r="H570" s="8" t="s">
        <v>447</v>
      </c>
    </row>
    <row r="571" ht="13.5" hidden="1">
      <c r="H571" s="8" t="s">
        <v>448</v>
      </c>
    </row>
    <row r="572" ht="13.5" hidden="1">
      <c r="H572" s="8" t="s">
        <v>449</v>
      </c>
    </row>
    <row r="573" ht="13.5" hidden="1">
      <c r="H573" s="8" t="s">
        <v>450</v>
      </c>
    </row>
    <row r="574" ht="13.5" hidden="1">
      <c r="H574" s="8" t="s">
        <v>451</v>
      </c>
    </row>
    <row r="575" ht="13.5" hidden="1">
      <c r="H575" s="8" t="s">
        <v>452</v>
      </c>
    </row>
    <row r="576" ht="13.5" hidden="1">
      <c r="H576" s="8" t="s">
        <v>453</v>
      </c>
    </row>
    <row r="577" ht="13.5" hidden="1">
      <c r="H577" s="8" t="s">
        <v>454</v>
      </c>
    </row>
    <row r="578" ht="13.5" hidden="1">
      <c r="H578" s="8" t="s">
        <v>455</v>
      </c>
    </row>
    <row r="579" ht="13.5" hidden="1">
      <c r="H579" s="8" t="s">
        <v>456</v>
      </c>
    </row>
    <row r="580" ht="13.5" hidden="1">
      <c r="H580" s="8" t="s">
        <v>457</v>
      </c>
    </row>
    <row r="581" ht="13.5" hidden="1">
      <c r="H581" s="8" t="s">
        <v>458</v>
      </c>
    </row>
    <row r="582" ht="13.5" hidden="1">
      <c r="H582" s="8" t="s">
        <v>459</v>
      </c>
    </row>
    <row r="583" ht="13.5" hidden="1">
      <c r="H583" s="8" t="s">
        <v>460</v>
      </c>
    </row>
    <row r="584" ht="13.5" hidden="1">
      <c r="H584" s="8" t="s">
        <v>461</v>
      </c>
    </row>
    <row r="585" ht="13.5" hidden="1">
      <c r="H585" s="8" t="s">
        <v>462</v>
      </c>
    </row>
    <row r="586" ht="13.5" hidden="1">
      <c r="H586" s="8" t="s">
        <v>463</v>
      </c>
    </row>
    <row r="587" ht="13.5" hidden="1">
      <c r="H587" s="8" t="s">
        <v>464</v>
      </c>
    </row>
    <row r="588" ht="13.5" hidden="1">
      <c r="H588" s="8" t="s">
        <v>465</v>
      </c>
    </row>
    <row r="589" ht="13.5" hidden="1">
      <c r="H589" s="8" t="s">
        <v>466</v>
      </c>
    </row>
    <row r="590" ht="13.5" hidden="1">
      <c r="H590" s="8" t="s">
        <v>467</v>
      </c>
    </row>
    <row r="591" ht="13.5" hidden="1">
      <c r="H591" s="8" t="s">
        <v>468</v>
      </c>
    </row>
    <row r="592" ht="13.5" hidden="1">
      <c r="H592" s="8" t="s">
        <v>469</v>
      </c>
    </row>
    <row r="593" ht="13.5" hidden="1">
      <c r="H593" s="8" t="s">
        <v>470</v>
      </c>
    </row>
    <row r="594" ht="13.5" hidden="1">
      <c r="H594" s="8" t="s">
        <v>471</v>
      </c>
    </row>
    <row r="595" ht="13.5" hidden="1">
      <c r="H595" s="8" t="s">
        <v>472</v>
      </c>
    </row>
    <row r="596" ht="13.5" hidden="1">
      <c r="H596" s="8" t="s">
        <v>473</v>
      </c>
    </row>
    <row r="597" ht="13.5" hidden="1">
      <c r="H597" s="8" t="s">
        <v>474</v>
      </c>
    </row>
    <row r="598" ht="13.5" hidden="1">
      <c r="H598" s="8" t="s">
        <v>475</v>
      </c>
    </row>
    <row r="599" ht="13.5" hidden="1">
      <c r="H599" s="8" t="s">
        <v>476</v>
      </c>
    </row>
    <row r="600" ht="13.5" hidden="1">
      <c r="H600" s="8" t="s">
        <v>477</v>
      </c>
    </row>
    <row r="601" ht="13.5" hidden="1">
      <c r="H601" s="8" t="s">
        <v>478</v>
      </c>
    </row>
    <row r="602" ht="13.5" hidden="1">
      <c r="H602" s="8" t="s">
        <v>479</v>
      </c>
    </row>
    <row r="603" ht="13.5" hidden="1">
      <c r="H603" s="8" t="s">
        <v>480</v>
      </c>
    </row>
    <row r="604" ht="13.5" hidden="1">
      <c r="H604" s="8" t="s">
        <v>481</v>
      </c>
    </row>
    <row r="605" ht="13.5" hidden="1">
      <c r="H605" s="8" t="s">
        <v>482</v>
      </c>
    </row>
    <row r="606" ht="13.5" hidden="1">
      <c r="H606" s="8" t="s">
        <v>483</v>
      </c>
    </row>
    <row r="607" ht="13.5" hidden="1">
      <c r="H607" s="8" t="s">
        <v>484</v>
      </c>
    </row>
    <row r="608" ht="13.5" hidden="1">
      <c r="H608" s="8" t="s">
        <v>485</v>
      </c>
    </row>
    <row r="609" ht="13.5" hidden="1">
      <c r="H609" s="8" t="s">
        <v>486</v>
      </c>
    </row>
    <row r="610" ht="13.5" hidden="1">
      <c r="H610" s="8" t="s">
        <v>487</v>
      </c>
    </row>
    <row r="611" ht="13.5" hidden="1">
      <c r="H611" s="8" t="s">
        <v>488</v>
      </c>
    </row>
    <row r="612" ht="13.5" hidden="1">
      <c r="H612" s="8" t="s">
        <v>489</v>
      </c>
    </row>
    <row r="613" ht="13.5" hidden="1">
      <c r="H613" s="8" t="s">
        <v>490</v>
      </c>
    </row>
    <row r="614" ht="13.5" hidden="1">
      <c r="H614" s="8" t="s">
        <v>491</v>
      </c>
    </row>
    <row r="615" ht="13.5" hidden="1">
      <c r="H615" s="8" t="s">
        <v>492</v>
      </c>
    </row>
    <row r="616" ht="13.5" hidden="1">
      <c r="H616" s="8" t="s">
        <v>493</v>
      </c>
    </row>
    <row r="617" ht="13.5" hidden="1">
      <c r="H617" s="8" t="s">
        <v>494</v>
      </c>
    </row>
    <row r="618" ht="13.5" hidden="1">
      <c r="H618" s="8" t="s">
        <v>495</v>
      </c>
    </row>
    <row r="619" ht="13.5" hidden="1">
      <c r="H619" s="8" t="s">
        <v>496</v>
      </c>
    </row>
    <row r="620" ht="13.5" hidden="1">
      <c r="H620" s="8" t="s">
        <v>497</v>
      </c>
    </row>
    <row r="621" ht="13.5" hidden="1">
      <c r="H621" s="8" t="s">
        <v>498</v>
      </c>
    </row>
    <row r="622" ht="13.5" hidden="1">
      <c r="H622" s="8" t="s">
        <v>499</v>
      </c>
    </row>
    <row r="623" ht="13.5" hidden="1">
      <c r="H623" s="8" t="s">
        <v>500</v>
      </c>
    </row>
    <row r="624" ht="13.5" hidden="1">
      <c r="H624" s="8" t="s">
        <v>501</v>
      </c>
    </row>
    <row r="625" ht="13.5" hidden="1">
      <c r="H625" s="8" t="s">
        <v>502</v>
      </c>
    </row>
    <row r="626" ht="13.5" hidden="1">
      <c r="H626" s="8" t="s">
        <v>503</v>
      </c>
    </row>
    <row r="627" ht="13.5" hidden="1">
      <c r="H627" s="8" t="s">
        <v>504</v>
      </c>
    </row>
    <row r="628" ht="13.5" hidden="1">
      <c r="H628" s="8" t="s">
        <v>505</v>
      </c>
    </row>
    <row r="629" ht="13.5" hidden="1">
      <c r="H629" s="8" t="s">
        <v>506</v>
      </c>
    </row>
    <row r="630" ht="13.5" hidden="1">
      <c r="H630" s="8" t="s">
        <v>507</v>
      </c>
    </row>
    <row r="631" ht="13.5" hidden="1">
      <c r="H631" s="8" t="s">
        <v>508</v>
      </c>
    </row>
    <row r="632" ht="13.5" hidden="1">
      <c r="H632" s="8" t="s">
        <v>509</v>
      </c>
    </row>
    <row r="633" ht="13.5" hidden="1">
      <c r="H633" s="8" t="s">
        <v>510</v>
      </c>
    </row>
    <row r="634" ht="13.5" hidden="1">
      <c r="H634" s="8" t="s">
        <v>511</v>
      </c>
    </row>
    <row r="635" ht="13.5" hidden="1">
      <c r="H635" s="8" t="s">
        <v>512</v>
      </c>
    </row>
    <row r="636" ht="13.5" hidden="1">
      <c r="H636" s="8" t="s">
        <v>513</v>
      </c>
    </row>
    <row r="637" ht="13.5" hidden="1">
      <c r="H637" s="8" t="s">
        <v>514</v>
      </c>
    </row>
    <row r="638" ht="13.5" hidden="1">
      <c r="H638" s="8" t="s">
        <v>515</v>
      </c>
    </row>
    <row r="639" ht="13.5" hidden="1">
      <c r="H639" s="8" t="s">
        <v>516</v>
      </c>
    </row>
    <row r="640" ht="13.5" hidden="1">
      <c r="H640" s="8" t="s">
        <v>517</v>
      </c>
    </row>
    <row r="641" ht="13.5" hidden="1">
      <c r="H641" s="8" t="s">
        <v>518</v>
      </c>
    </row>
    <row r="642" ht="13.5" hidden="1">
      <c r="H642" s="8" t="s">
        <v>519</v>
      </c>
    </row>
    <row r="643" ht="13.5" hidden="1">
      <c r="H643" s="8" t="s">
        <v>520</v>
      </c>
    </row>
    <row r="644" ht="13.5" hidden="1">
      <c r="H644" s="8" t="s">
        <v>521</v>
      </c>
    </row>
    <row r="645" ht="13.5" hidden="1">
      <c r="H645" s="8" t="s">
        <v>522</v>
      </c>
    </row>
  </sheetData>
  <sheetProtection password="EC43" sheet="1" objects="1" scenarios="1" selectLockedCells="1"/>
  <mergeCells count="31">
    <mergeCell ref="Q1:T3"/>
    <mergeCell ref="E6:H6"/>
    <mergeCell ref="Q6:T9"/>
    <mergeCell ref="G19:H19"/>
    <mergeCell ref="B23:B24"/>
    <mergeCell ref="C23:D23"/>
    <mergeCell ref="B22:N22"/>
    <mergeCell ref="H23:H24"/>
    <mergeCell ref="E23:F23"/>
    <mergeCell ref="G23:G24"/>
    <mergeCell ref="I23:I24"/>
    <mergeCell ref="P1:P117"/>
    <mergeCell ref="M23:M24"/>
    <mergeCell ref="E4:H4"/>
    <mergeCell ref="J17:L17"/>
    <mergeCell ref="M18:N18"/>
    <mergeCell ref="M19:N19"/>
    <mergeCell ref="J18:L18"/>
    <mergeCell ref="G17:H17"/>
    <mergeCell ref="G18:H18"/>
    <mergeCell ref="E5:G5"/>
    <mergeCell ref="B2:N2"/>
    <mergeCell ref="B1:N1"/>
    <mergeCell ref="M20:N20"/>
    <mergeCell ref="B16:N16"/>
    <mergeCell ref="J19:L19"/>
    <mergeCell ref="B3:N3"/>
    <mergeCell ref="J20:L20"/>
    <mergeCell ref="G20:H20"/>
    <mergeCell ref="M17:N17"/>
    <mergeCell ref="I4:N4"/>
  </mergeCells>
  <conditionalFormatting sqref="L5 E11:F14 E4:E6 F4:H4">
    <cfRule type="cellIs" priority="1" dxfId="3" operator="equal" stopIfTrue="1">
      <formula>""</formula>
    </cfRule>
  </conditionalFormatting>
  <conditionalFormatting sqref="D19:N19">
    <cfRule type="cellIs" priority="2" dxfId="2" operator="equal" stopIfTrue="1">
      <formula>""</formula>
    </cfRule>
  </conditionalFormatting>
  <conditionalFormatting sqref="D20:G20 I20:M20">
    <cfRule type="cellIs" priority="3" dxfId="1" operator="equal" stopIfTrue="1">
      <formula>""</formula>
    </cfRule>
  </conditionalFormatting>
  <conditionalFormatting sqref="B25:N117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:L6">
      <formula1>$K$188:$K$287</formula1>
    </dataValidation>
    <dataValidation type="list" allowBlank="1" showInputMessage="1" showErrorMessage="1" sqref="I25:I117">
      <formula1>$A$187:$A$215</formula1>
    </dataValidation>
    <dataValidation type="list" allowBlank="1" showInputMessage="1" showErrorMessage="1" sqref="M25:M117">
      <formula1>$D$189:$D$190</formula1>
    </dataValidation>
    <dataValidation type="textLength" allowBlank="1" showInputMessage="1" showErrorMessage="1" sqref="L25:L117">
      <formula1>0</formula1>
      <formula2>99</formula2>
    </dataValidation>
    <dataValidation type="list" allowBlank="1" showInputMessage="1" showErrorMessage="1" sqref="H25:H117">
      <formula1>$E$188:$E$190</formula1>
    </dataValidation>
    <dataValidation type="list" allowBlank="1" showInputMessage="1" showErrorMessage="1" sqref="G25:G117">
      <formula1>$F$188:$F$199</formula1>
    </dataValidation>
    <dataValidation type="list" allowBlank="1" showInputMessage="1" showErrorMessage="1" sqref="N25:N117">
      <formula1>$E$189:$E$190</formula1>
    </dataValidation>
    <dataValidation allowBlank="1" showInputMessage="1" showErrorMessage="1" imeMode="halfKatakana" sqref="E25:F117"/>
    <dataValidation type="list" allowBlank="1" showInputMessage="1" showErrorMessage="1" sqref="E4:H4">
      <formula1>$H$188:$H$645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ignoredErrors>
    <ignoredError sqref="I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兵庫商業</cp:lastModifiedBy>
  <cp:lastPrinted>2015-03-03T23:40:45Z</cp:lastPrinted>
  <dcterms:created xsi:type="dcterms:W3CDTF">2006-03-21T14:22:51Z</dcterms:created>
  <dcterms:modified xsi:type="dcterms:W3CDTF">2015-03-03T23:44:23Z</dcterms:modified>
  <cp:category/>
  <cp:version/>
  <cp:contentType/>
  <cp:contentStatus/>
</cp:coreProperties>
</file>