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入力用" sheetId="1" r:id="rId1"/>
    <sheet name="選手変更願" sheetId="2" r:id="rId2"/>
    <sheet name="事務局用" sheetId="3" r:id="rId3"/>
  </sheets>
  <definedNames>
    <definedName name="_xlnm.Print_Area" localSheetId="0">'入力用'!$A$2:$L$62</definedName>
  </definedNames>
  <calcPr fullCalcOnLoad="1"/>
</workbook>
</file>

<file path=xl/sharedStrings.xml><?xml version="1.0" encoding="utf-8"?>
<sst xmlns="http://schemas.openxmlformats.org/spreadsheetml/2006/main" count="314" uniqueCount="138">
  <si>
    <t>種目</t>
  </si>
  <si>
    <t>ナンバー</t>
  </si>
  <si>
    <t>氏名</t>
  </si>
  <si>
    <t>学年</t>
  </si>
  <si>
    <t>記録</t>
  </si>
  <si>
    <t>１００ｍ</t>
  </si>
  <si>
    <t>８００ｍ</t>
  </si>
  <si>
    <t>３０００ｍ</t>
  </si>
  <si>
    <t>走高跳</t>
  </si>
  <si>
    <t>走幅跳</t>
  </si>
  <si>
    <t>砲丸投</t>
  </si>
  <si>
    <t>１５００ｍ</t>
  </si>
  <si>
    <t>１００ｍH</t>
  </si>
  <si>
    <t>５０００ｍ</t>
  </si>
  <si>
    <t>３０００ｍ</t>
  </si>
  <si>
    <t>１００ｍH</t>
  </si>
  <si>
    <t>一般男子</t>
  </si>
  <si>
    <t>所属</t>
  </si>
  <si>
    <t>やり投</t>
  </si>
  <si>
    <t>２００ｍ</t>
  </si>
  <si>
    <t>事務局編集用シート</t>
  </si>
  <si>
    <t>区</t>
  </si>
  <si>
    <t>種別</t>
  </si>
  <si>
    <t>性別</t>
  </si>
  <si>
    <t>中学</t>
  </si>
  <si>
    <t>男子</t>
  </si>
  <si>
    <t>４×１００R１</t>
  </si>
  <si>
    <t>４×１００R１</t>
  </si>
  <si>
    <t>４×１００R２</t>
  </si>
  <si>
    <t>４×１００R３</t>
  </si>
  <si>
    <t>４×１００R４</t>
  </si>
  <si>
    <t>４×１００R５</t>
  </si>
  <si>
    <t>４×１００R６</t>
  </si>
  <si>
    <t>１００ｍ</t>
  </si>
  <si>
    <t>８００ｍ</t>
  </si>
  <si>
    <t>３０００ｍ</t>
  </si>
  <si>
    <t>走高跳</t>
  </si>
  <si>
    <t>走幅跳</t>
  </si>
  <si>
    <t>砲丸投</t>
  </si>
  <si>
    <t>５０００ｍ</t>
  </si>
  <si>
    <t>やり投</t>
  </si>
  <si>
    <t>高校</t>
  </si>
  <si>
    <t>一般</t>
  </si>
  <si>
    <t>２００ｍ</t>
  </si>
  <si>
    <t>女子</t>
  </si>
  <si>
    <t>１５００ｍ</t>
  </si>
  <si>
    <t>１００ｍH</t>
  </si>
  <si>
    <t>一般高校</t>
  </si>
  <si>
    <t>変更前　</t>
  </si>
  <si>
    <t>変更後</t>
  </si>
  <si>
    <t>区　監督　氏名</t>
  </si>
  <si>
    <t>神戸市総体選手変更願</t>
  </si>
  <si>
    <t>変更理由</t>
  </si>
  <si>
    <t>監督連絡先</t>
  </si>
  <si>
    <t>選手変更について</t>
  </si>
  <si>
    <t>エントリー後、ケガ等により、やむを経ず選手変更の必要が生じた場合</t>
  </si>
  <si>
    <t>大会開催日の4日前までに神戸市陸上競技協会　競技部　西角まで</t>
  </si>
  <si>
    <t>提出先</t>
  </si>
  <si>
    <t>住所　６５３－０８０１</t>
  </si>
  <si>
    <t>神戸市長田区房王寺町１－４－１　兵庫高校内　西角　智成</t>
  </si>
  <si>
    <t>TEL　０７８－６９１－１１３５　　　FAX　０７８－６９１－１１３６</t>
  </si>
  <si>
    <t>メールアドレス</t>
  </si>
  <si>
    <t>nishikaku106@yahoo.co.jp</t>
  </si>
  <si>
    <r>
      <t xml:space="preserve">下記の用紙 </t>
    </r>
    <r>
      <rPr>
        <sz val="11"/>
        <color indexed="47"/>
        <rFont val="ＭＳ Ｐゴシック"/>
        <family val="3"/>
      </rPr>
      <t xml:space="preserve">        </t>
    </r>
    <r>
      <rPr>
        <sz val="11"/>
        <rFont val="ＭＳ Ｐゴシック"/>
        <family val="3"/>
      </rPr>
      <t>部分に必要事項を記載し提出してください。</t>
    </r>
  </si>
  <si>
    <t>できるだけメールでデーターを送信してください。</t>
  </si>
  <si>
    <t>姓</t>
  </si>
  <si>
    <t>名</t>
  </si>
  <si>
    <t>分</t>
  </si>
  <si>
    <t>４×100ｍＲ</t>
  </si>
  <si>
    <t>中学男子</t>
  </si>
  <si>
    <t>所属
（学校名）</t>
  </si>
  <si>
    <t>中学女子</t>
  </si>
  <si>
    <t>高校男子</t>
  </si>
  <si>
    <t>一般高校女子</t>
  </si>
  <si>
    <t>ｍ</t>
  </si>
  <si>
    <t>秒</t>
  </si>
  <si>
    <t>cm</t>
  </si>
  <si>
    <t>1/100</t>
  </si>
  <si>
    <t>申込責任者</t>
  </si>
  <si>
    <t>所属（学校名）</t>
  </si>
  <si>
    <t>区名</t>
  </si>
  <si>
    <t>監督　氏名</t>
  </si>
  <si>
    <t>監督　所属</t>
  </si>
  <si>
    <t>マネージャー　氏名</t>
  </si>
  <si>
    <t>マネージャー　所属</t>
  </si>
  <si>
    <t>確認用電話番号</t>
  </si>
  <si>
    <t>東灘</t>
  </si>
  <si>
    <t>灘</t>
  </si>
  <si>
    <t>中央</t>
  </si>
  <si>
    <t>北</t>
  </si>
  <si>
    <t>兵庫</t>
  </si>
  <si>
    <t>長田</t>
  </si>
  <si>
    <t>須磨</t>
  </si>
  <si>
    <t>垂水</t>
  </si>
  <si>
    <t>西</t>
  </si>
  <si>
    <t>00250 0</t>
  </si>
  <si>
    <t>00650 0</t>
  </si>
  <si>
    <t>01050 0</t>
  </si>
  <si>
    <t>07150 0</t>
  </si>
  <si>
    <t>07350 0</t>
  </si>
  <si>
    <t>08350 0</t>
  </si>
  <si>
    <t>00850 0</t>
  </si>
  <si>
    <t>04250 0</t>
  </si>
  <si>
    <t>08550 0</t>
  </si>
  <si>
    <t>00240 0</t>
  </si>
  <si>
    <t>00640 0</t>
  </si>
  <si>
    <t>01140 0</t>
  </si>
  <si>
    <t>07140 0</t>
  </si>
  <si>
    <t>07340 0</t>
  </si>
  <si>
    <t>09240 0</t>
  </si>
  <si>
    <t>00310 0</t>
  </si>
  <si>
    <t>01110 0</t>
  </si>
  <si>
    <t>07310 0</t>
  </si>
  <si>
    <t>08110 0</t>
  </si>
  <si>
    <t>00220 0</t>
  </si>
  <si>
    <t>01020 0</t>
  </si>
  <si>
    <t>04420 0</t>
  </si>
  <si>
    <t>07120 0</t>
  </si>
  <si>
    <t>07320 0</t>
  </si>
  <si>
    <t>09320 0</t>
  </si>
  <si>
    <t>フリガナ</t>
  </si>
  <si>
    <t>フリガナ（半角）</t>
  </si>
  <si>
    <t>種目・記録</t>
  </si>
  <si>
    <t>N1</t>
  </si>
  <si>
    <t>N2</t>
  </si>
  <si>
    <t>ZK</t>
  </si>
  <si>
    <t>S1</t>
  </si>
  <si>
    <t>MC</t>
  </si>
  <si>
    <t>KC</t>
  </si>
  <si>
    <t>区コード</t>
  </si>
  <si>
    <t>DB</t>
  </si>
  <si>
    <t>SX</t>
  </si>
  <si>
    <t>性別コード</t>
  </si>
  <si>
    <t>60150 0</t>
  </si>
  <si>
    <t>60140 0</t>
  </si>
  <si>
    <t>60120 0</t>
  </si>
  <si>
    <t>DBコード</t>
  </si>
  <si>
    <t>①本シートの着色部分のみに入力してください。
②参考記録を必ず入力してください。（単位ごとに区切る）
③出場しない種目は、空欄のまま残してください。
④このファイルをメール添付にて送信するとともに、プリントアウトした用紙を郵送してください。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</si>
</sst>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1"/>
      <color indexed="47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thin"/>
    </border>
    <border>
      <left style="hair"/>
      <right style="medium"/>
      <top style="double"/>
      <bottom style="hair"/>
    </border>
    <border>
      <left style="hair"/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double"/>
      <bottom style="hair"/>
    </border>
    <border>
      <left style="hair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5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0" fillId="0" borderId="28" xfId="0" applyNumberFormat="1" applyBorder="1" applyAlignment="1" applyProtection="1">
      <alignment horizontal="right" vertical="center" shrinkToFit="1"/>
      <protection locked="0"/>
    </xf>
    <xf numFmtId="49" fontId="0" fillId="0" borderId="39" xfId="0" applyNumberFormat="1" applyBorder="1" applyAlignment="1" applyProtection="1">
      <alignment horizontal="right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0" fillId="0" borderId="40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41" xfId="0" applyNumberFormat="1" applyBorder="1" applyAlignment="1" applyProtection="1">
      <alignment horizontal="right" vertical="center" shrinkToFit="1"/>
      <protection locked="0"/>
    </xf>
    <xf numFmtId="49" fontId="0" fillId="0" borderId="33" xfId="0" applyNumberFormat="1" applyBorder="1" applyAlignment="1" applyProtection="1">
      <alignment horizontal="right" vertical="center" shrinkToFit="1"/>
      <protection locked="0"/>
    </xf>
    <xf numFmtId="49" fontId="0" fillId="0" borderId="42" xfId="0" applyNumberFormat="1" applyBorder="1" applyAlignment="1" applyProtection="1">
      <alignment horizontal="right" vertical="center" shrinkToFit="1"/>
      <protection locked="0"/>
    </xf>
    <xf numFmtId="49" fontId="0" fillId="0" borderId="36" xfId="0" applyNumberFormat="1" applyBorder="1" applyAlignment="1" applyProtection="1">
      <alignment horizontal="right" vertical="center" shrinkToFit="1"/>
      <protection locked="0"/>
    </xf>
    <xf numFmtId="49" fontId="0" fillId="0" borderId="43" xfId="0" applyNumberFormat="1" applyBorder="1" applyAlignment="1" applyProtection="1">
      <alignment horizontal="right" vertical="center" shrinkToFit="1"/>
      <protection locked="0"/>
    </xf>
    <xf numFmtId="49" fontId="0" fillId="0" borderId="34" xfId="0" applyNumberFormat="1" applyBorder="1" applyAlignment="1" applyProtection="1">
      <alignment horizontal="right" vertical="center" shrinkToFit="1"/>
      <protection locked="0"/>
    </xf>
    <xf numFmtId="49" fontId="0" fillId="0" borderId="44" xfId="0" applyNumberFormat="1" applyBorder="1" applyAlignment="1" applyProtection="1">
      <alignment horizontal="right" vertical="center" shrinkToFit="1"/>
      <protection locked="0"/>
    </xf>
    <xf numFmtId="49" fontId="0" fillId="34" borderId="29" xfId="0" applyNumberFormat="1" applyFill="1" applyBorder="1" applyAlignment="1" applyProtection="1">
      <alignment horizontal="right" vertical="center" shrinkToFit="1"/>
      <protection/>
    </xf>
    <xf numFmtId="49" fontId="0" fillId="34" borderId="34" xfId="0" applyNumberFormat="1" applyFill="1" applyBorder="1" applyAlignment="1" applyProtection="1">
      <alignment horizontal="right" vertical="center" shrinkToFit="1"/>
      <protection/>
    </xf>
    <xf numFmtId="49" fontId="0" fillId="34" borderId="31" xfId="0" applyNumberFormat="1" applyFill="1" applyBorder="1" applyAlignment="1" applyProtection="1">
      <alignment horizontal="right" vertical="center" shrinkToFit="1"/>
      <protection/>
    </xf>
    <xf numFmtId="49" fontId="0" fillId="34" borderId="28" xfId="0" applyNumberFormat="1" applyFill="1" applyBorder="1" applyAlignment="1" applyProtection="1">
      <alignment horizontal="right" vertical="center" shrinkToFit="1"/>
      <protection/>
    </xf>
    <xf numFmtId="0" fontId="0" fillId="0" borderId="45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47" xfId="0" applyBorder="1" applyAlignment="1">
      <alignment horizontal="center" vertical="center" textRotation="255" wrapText="1"/>
    </xf>
    <xf numFmtId="0" fontId="0" fillId="0" borderId="48" xfId="0" applyFill="1" applyBorder="1" applyAlignment="1" applyProtection="1">
      <alignment horizontal="left" vertical="center" shrinkToFit="1"/>
      <protection locked="0"/>
    </xf>
    <xf numFmtId="0" fontId="0" fillId="0" borderId="49" xfId="0" applyFill="1" applyBorder="1" applyAlignment="1" applyProtection="1">
      <alignment horizontal="left" vertical="center" shrinkToFit="1"/>
      <protection locked="0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35" borderId="57" xfId="0" applyFont="1" applyFill="1" applyBorder="1" applyAlignment="1">
      <alignment horizontal="left" vertical="center" wrapText="1"/>
    </xf>
    <xf numFmtId="0" fontId="9" fillId="35" borderId="57" xfId="0" applyFont="1" applyFill="1" applyBorder="1" applyAlignment="1">
      <alignment horizontal="left"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61" xfId="0" applyBorder="1" applyAlignment="1" applyProtection="1">
      <alignment horizontal="left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63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64" xfId="0" applyBorder="1" applyAlignment="1" applyProtection="1">
      <alignment horizontal="left" vertical="center" shrinkToFit="1"/>
      <protection locked="0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 applyProtection="1">
      <alignment horizontal="left" vertical="center" shrinkToFit="1"/>
      <protection locked="0"/>
    </xf>
    <xf numFmtId="0" fontId="0" fillId="0" borderId="68" xfId="0" applyBorder="1" applyAlignment="1" applyProtection="1">
      <alignment horizontal="left" vertical="center" shrinkToFit="1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34" borderId="12" xfId="0" applyNumberFormat="1" applyFill="1" applyBorder="1" applyAlignment="1" applyProtection="1">
      <alignment horizontal="right" vertical="center" shrinkToFit="1"/>
      <protection/>
    </xf>
    <xf numFmtId="49" fontId="0" fillId="34" borderId="13" xfId="0" applyNumberFormat="1" applyFill="1" applyBorder="1" applyAlignment="1" applyProtection="1">
      <alignment horizontal="right" vertical="center" shrinkToFit="1"/>
      <protection/>
    </xf>
    <xf numFmtId="49" fontId="0" fillId="34" borderId="14" xfId="0" applyNumberFormat="1" applyFill="1" applyBorder="1" applyAlignment="1" applyProtection="1">
      <alignment horizontal="right" vertical="center" shrinkToFit="1"/>
      <protection/>
    </xf>
    <xf numFmtId="49" fontId="0" fillId="34" borderId="15" xfId="0" applyNumberFormat="1" applyFill="1" applyBorder="1" applyAlignment="1" applyProtection="1">
      <alignment horizontal="right" vertical="center" shrinkToFit="1"/>
      <protection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49" fontId="0" fillId="34" borderId="29" xfId="0" applyNumberFormat="1" applyFill="1" applyBorder="1" applyAlignment="1" applyProtection="1">
      <alignment horizontal="right" vertical="center" shrinkToFit="1"/>
      <protection/>
    </xf>
    <xf numFmtId="49" fontId="0" fillId="34" borderId="40" xfId="0" applyNumberFormat="1" applyFill="1" applyBorder="1" applyAlignment="1" applyProtection="1">
      <alignment horizontal="right" vertical="center" shrinkToFit="1"/>
      <protection/>
    </xf>
    <xf numFmtId="49" fontId="0" fillId="34" borderId="34" xfId="0" applyNumberFormat="1" applyFill="1" applyBorder="1" applyAlignment="1" applyProtection="1">
      <alignment horizontal="right" vertical="center" shrinkToFit="1"/>
      <protection/>
    </xf>
    <xf numFmtId="49" fontId="0" fillId="34" borderId="44" xfId="0" applyNumberFormat="1" applyFill="1" applyBorder="1" applyAlignment="1" applyProtection="1">
      <alignment horizontal="right" vertical="center" shrinkToFit="1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8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0</xdr:row>
      <xdr:rowOff>19050</xdr:rowOff>
    </xdr:from>
    <xdr:to>
      <xdr:col>16</xdr:col>
      <xdr:colOff>571500</xdr:colOff>
      <xdr:row>18</xdr:row>
      <xdr:rowOff>57150</xdr:rowOff>
    </xdr:to>
    <xdr:sp>
      <xdr:nvSpPr>
        <xdr:cNvPr id="1" name="フローチャート : 代替処理 1"/>
        <xdr:cNvSpPr>
          <a:spLocks/>
        </xdr:cNvSpPr>
      </xdr:nvSpPr>
      <xdr:spPr>
        <a:xfrm>
          <a:off x="8667750" y="19050"/>
          <a:ext cx="3105150" cy="4562475"/>
        </a:xfrm>
        <a:prstGeom prst="flowChartAlternateProcess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各区責任者は左記の様式１に出場選手に関する情報を入力し、提出期日までにメール添付により、</a:t>
          </a:r>
          <a:r>
            <a:rPr lang="en-US" cap="none" sz="1050" b="0" i="0" u="none" baseline="0">
              <a:solidFill>
                <a:srgbClr val="000000"/>
              </a:solidFill>
            </a:rPr>
            <a:t>Excel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ファイルを送信するとともに、プリントアウトした用紙を郵送して下さい。プログラム編成の関係で、期日の厳守をお願いします。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entrykaa@yahoo.co.jp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〒６５４－０１４２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神戸市須磨区友が丘９－２３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県立北須磨高等学校　内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神戸市陸上競技協会　競技部　西角　智成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記載の注意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１．区名を記入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２．選手ナンバー・氏名・学年・所属・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記録は必ず入力してください。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３．監督・マネージャーも必ず入力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４事務局用シートは加工等しないで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9525</xdr:rowOff>
    </xdr:from>
    <xdr:to>
      <xdr:col>0</xdr:col>
      <xdr:colOff>1085850</xdr:colOff>
      <xdr:row>5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847725" y="695325"/>
          <a:ext cx="238125" cy="17145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shikaku106@yahoo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SheetLayoutView="100" zoomScalePageLayoutView="0" workbookViewId="0" topLeftCell="A1">
      <selection activeCell="D2" sqref="D2:E2"/>
    </sheetView>
  </sheetViews>
  <sheetFormatPr defaultColWidth="9.00390625" defaultRowHeight="13.5"/>
  <cols>
    <col min="1" max="1" width="4.875" style="9" customWidth="1"/>
    <col min="2" max="2" width="10.25390625" style="9" customWidth="1"/>
    <col min="3" max="3" width="8.50390625" style="9" bestFit="1" customWidth="1"/>
    <col min="4" max="5" width="9.625" style="9" customWidth="1"/>
    <col min="6" max="7" width="13.50390625" style="9" customWidth="1"/>
    <col min="8" max="8" width="3.875" style="9" customWidth="1"/>
    <col min="9" max="9" width="19.375" style="9" customWidth="1"/>
    <col min="10" max="12" width="5.625" style="9" customWidth="1"/>
    <col min="13" max="13" width="10.00390625" style="9" customWidth="1"/>
    <col min="14" max="16384" width="9.00390625" style="9" customWidth="1"/>
  </cols>
  <sheetData>
    <row r="1" spans="1:12" ht="84" customHeight="1" thickBot="1">
      <c r="A1" s="83" t="s">
        <v>137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13" customFormat="1" ht="22.5" customHeight="1" thickBot="1">
      <c r="A2" s="75" t="s">
        <v>78</v>
      </c>
      <c r="B2" s="76"/>
      <c r="C2" s="29" t="s">
        <v>2</v>
      </c>
      <c r="D2" s="73"/>
      <c r="E2" s="74"/>
      <c r="F2" s="30" t="s">
        <v>79</v>
      </c>
      <c r="G2" s="88"/>
      <c r="H2" s="89"/>
      <c r="I2" s="28" t="s">
        <v>85</v>
      </c>
      <c r="J2" s="88"/>
      <c r="K2" s="90"/>
      <c r="L2" s="91"/>
    </row>
    <row r="3" ht="9" customHeight="1" thickBot="1"/>
    <row r="4" spans="1:12" s="13" customFormat="1" ht="13.5">
      <c r="A4" s="81" t="s">
        <v>80</v>
      </c>
      <c r="B4" s="82"/>
      <c r="D4" s="31"/>
      <c r="E4" s="96" t="s">
        <v>81</v>
      </c>
      <c r="F4" s="97"/>
      <c r="G4" s="97" t="s">
        <v>82</v>
      </c>
      <c r="H4" s="98"/>
      <c r="I4" s="34" t="s">
        <v>83</v>
      </c>
      <c r="J4" s="85" t="s">
        <v>84</v>
      </c>
      <c r="K4" s="86"/>
      <c r="L4" s="87"/>
    </row>
    <row r="5" spans="1:12" s="13" customFormat="1" ht="22.5" customHeight="1">
      <c r="A5" s="77"/>
      <c r="B5" s="78"/>
      <c r="D5" s="32" t="s">
        <v>25</v>
      </c>
      <c r="E5" s="99"/>
      <c r="F5" s="94"/>
      <c r="G5" s="94"/>
      <c r="H5" s="95"/>
      <c r="I5" s="36"/>
      <c r="J5" s="94"/>
      <c r="K5" s="94"/>
      <c r="L5" s="108"/>
    </row>
    <row r="6" spans="1:12" s="13" customFormat="1" ht="22.5" customHeight="1" thickBot="1">
      <c r="A6" s="79"/>
      <c r="B6" s="80"/>
      <c r="D6" s="33" t="s">
        <v>44</v>
      </c>
      <c r="E6" s="100"/>
      <c r="F6" s="92"/>
      <c r="G6" s="92"/>
      <c r="H6" s="93"/>
      <c r="I6" s="37"/>
      <c r="J6" s="92"/>
      <c r="K6" s="92"/>
      <c r="L6" s="109"/>
    </row>
    <row r="7" spans="2:12" s="13" customFormat="1" ht="9" customHeight="1" thickBot="1">
      <c r="B7" s="27"/>
      <c r="D7" s="24"/>
      <c r="E7" s="26"/>
      <c r="F7" s="26"/>
      <c r="H7" s="25"/>
      <c r="I7" s="12"/>
      <c r="J7" s="12"/>
      <c r="K7" s="12"/>
      <c r="L7" s="12"/>
    </row>
    <row r="8" spans="1:14" ht="13.5">
      <c r="A8" s="127" t="s">
        <v>22</v>
      </c>
      <c r="B8" s="130" t="s">
        <v>0</v>
      </c>
      <c r="C8" s="116" t="s">
        <v>1</v>
      </c>
      <c r="D8" s="114" t="s">
        <v>2</v>
      </c>
      <c r="E8" s="114"/>
      <c r="F8" s="114" t="s">
        <v>121</v>
      </c>
      <c r="G8" s="114"/>
      <c r="H8" s="121" t="s">
        <v>3</v>
      </c>
      <c r="I8" s="101" t="s">
        <v>70</v>
      </c>
      <c r="J8" s="114" t="s">
        <v>4</v>
      </c>
      <c r="K8" s="114"/>
      <c r="L8" s="115"/>
      <c r="M8" s="10"/>
      <c r="N8" s="11"/>
    </row>
    <row r="9" spans="1:14" ht="13.5">
      <c r="A9" s="128"/>
      <c r="B9" s="131"/>
      <c r="C9" s="117"/>
      <c r="D9" s="119" t="s">
        <v>65</v>
      </c>
      <c r="E9" s="119" t="s">
        <v>66</v>
      </c>
      <c r="F9" s="119" t="s">
        <v>65</v>
      </c>
      <c r="G9" s="119" t="s">
        <v>66</v>
      </c>
      <c r="H9" s="122"/>
      <c r="I9" s="102"/>
      <c r="J9" s="15" t="s">
        <v>67</v>
      </c>
      <c r="K9" s="16" t="s">
        <v>75</v>
      </c>
      <c r="L9" s="17" t="s">
        <v>77</v>
      </c>
      <c r="M9" s="10"/>
      <c r="N9" s="11"/>
    </row>
    <row r="10" spans="1:14" ht="14.25" thickBot="1">
      <c r="A10" s="129"/>
      <c r="B10" s="132"/>
      <c r="C10" s="118"/>
      <c r="D10" s="120"/>
      <c r="E10" s="120"/>
      <c r="F10" s="120"/>
      <c r="G10" s="120"/>
      <c r="H10" s="123"/>
      <c r="I10" s="103"/>
      <c r="J10" s="18"/>
      <c r="K10" s="19" t="s">
        <v>74</v>
      </c>
      <c r="L10" s="20" t="s">
        <v>76</v>
      </c>
      <c r="M10" s="10"/>
      <c r="N10" s="11"/>
    </row>
    <row r="11" spans="1:15" ht="16.5" customHeight="1">
      <c r="A11" s="124" t="s">
        <v>69</v>
      </c>
      <c r="B11" s="21" t="s">
        <v>5</v>
      </c>
      <c r="C11" s="38"/>
      <c r="D11" s="39"/>
      <c r="E11" s="39"/>
      <c r="F11" s="39"/>
      <c r="G11" s="39"/>
      <c r="H11" s="39"/>
      <c r="I11" s="39"/>
      <c r="J11" s="69"/>
      <c r="K11" s="54"/>
      <c r="L11" s="55"/>
      <c r="M11" s="13">
        <f>IF(D11="","",LEN(D11)+LEN(E11))</f>
      </c>
      <c r="N11" s="9" t="s">
        <v>95</v>
      </c>
      <c r="O11" s="9">
        <f aca="true" t="shared" si="0" ref="O11:O16">VALUE(LEFT(N11,3))</f>
        <v>2</v>
      </c>
    </row>
    <row r="12" spans="1:15" ht="16.5" customHeight="1">
      <c r="A12" s="125"/>
      <c r="B12" s="22" t="s">
        <v>6</v>
      </c>
      <c r="C12" s="40"/>
      <c r="D12" s="41"/>
      <c r="E12" s="41"/>
      <c r="F12" s="41"/>
      <c r="G12" s="41"/>
      <c r="H12" s="41"/>
      <c r="I12" s="41"/>
      <c r="J12" s="56"/>
      <c r="K12" s="56"/>
      <c r="L12" s="57"/>
      <c r="M12" s="13">
        <f aca="true" t="shared" si="1" ref="M12:M62">IF(D12="","",LEN(D12)+LEN(E12))</f>
      </c>
      <c r="N12" s="9" t="s">
        <v>96</v>
      </c>
      <c r="O12" s="9">
        <f t="shared" si="0"/>
        <v>6</v>
      </c>
    </row>
    <row r="13" spans="1:15" ht="16.5" customHeight="1">
      <c r="A13" s="125"/>
      <c r="B13" s="22" t="s">
        <v>7</v>
      </c>
      <c r="C13" s="40"/>
      <c r="D13" s="41"/>
      <c r="E13" s="41"/>
      <c r="F13" s="41"/>
      <c r="G13" s="41"/>
      <c r="H13" s="41"/>
      <c r="I13" s="41"/>
      <c r="J13" s="56"/>
      <c r="K13" s="56"/>
      <c r="L13" s="57"/>
      <c r="M13" s="13">
        <f t="shared" si="1"/>
      </c>
      <c r="N13" s="9" t="s">
        <v>97</v>
      </c>
      <c r="O13" s="9">
        <f t="shared" si="0"/>
        <v>10</v>
      </c>
    </row>
    <row r="14" spans="1:15" ht="16.5" customHeight="1">
      <c r="A14" s="125"/>
      <c r="B14" s="22" t="s">
        <v>8</v>
      </c>
      <c r="C14" s="40"/>
      <c r="D14" s="41"/>
      <c r="E14" s="41"/>
      <c r="F14" s="41"/>
      <c r="G14" s="41"/>
      <c r="H14" s="41"/>
      <c r="I14" s="41"/>
      <c r="J14" s="66"/>
      <c r="K14" s="56"/>
      <c r="L14" s="57"/>
      <c r="M14" s="13">
        <f t="shared" si="1"/>
      </c>
      <c r="N14" s="9" t="s">
        <v>98</v>
      </c>
      <c r="O14" s="9">
        <f t="shared" si="0"/>
        <v>71</v>
      </c>
    </row>
    <row r="15" spans="1:15" ht="16.5" customHeight="1">
      <c r="A15" s="125"/>
      <c r="B15" s="22" t="s">
        <v>9</v>
      </c>
      <c r="C15" s="40"/>
      <c r="D15" s="41"/>
      <c r="E15" s="41"/>
      <c r="F15" s="41"/>
      <c r="G15" s="41"/>
      <c r="H15" s="41"/>
      <c r="I15" s="41"/>
      <c r="J15" s="66"/>
      <c r="K15" s="56"/>
      <c r="L15" s="57"/>
      <c r="M15" s="13">
        <f t="shared" si="1"/>
      </c>
      <c r="N15" s="9" t="s">
        <v>99</v>
      </c>
      <c r="O15" s="9">
        <f t="shared" si="0"/>
        <v>73</v>
      </c>
    </row>
    <row r="16" spans="1:18" ht="16.5" customHeight="1" thickBot="1">
      <c r="A16" s="125"/>
      <c r="B16" s="35" t="s">
        <v>10</v>
      </c>
      <c r="C16" s="42"/>
      <c r="D16" s="43"/>
      <c r="E16" s="43"/>
      <c r="F16" s="43"/>
      <c r="G16" s="43"/>
      <c r="H16" s="43"/>
      <c r="I16" s="43"/>
      <c r="J16" s="68"/>
      <c r="K16" s="58"/>
      <c r="L16" s="59"/>
      <c r="M16" s="13">
        <f t="shared" si="1"/>
      </c>
      <c r="N16" s="9" t="s">
        <v>100</v>
      </c>
      <c r="O16" s="9">
        <f t="shared" si="0"/>
        <v>83</v>
      </c>
      <c r="R16" s="14"/>
    </row>
    <row r="17" spans="1:14" ht="16.5" customHeight="1" thickTop="1">
      <c r="A17" s="125"/>
      <c r="B17" s="134" t="s">
        <v>68</v>
      </c>
      <c r="C17" s="44"/>
      <c r="D17" s="45"/>
      <c r="E17" s="45"/>
      <c r="F17" s="45"/>
      <c r="G17" s="45"/>
      <c r="H17" s="45"/>
      <c r="I17" s="45"/>
      <c r="J17" s="60"/>
      <c r="K17" s="60"/>
      <c r="L17" s="61"/>
      <c r="M17" s="13">
        <f t="shared" si="1"/>
      </c>
      <c r="N17" s="9" t="s">
        <v>133</v>
      </c>
    </row>
    <row r="18" spans="1:13" ht="16.5" customHeight="1">
      <c r="A18" s="125"/>
      <c r="B18" s="135"/>
      <c r="C18" s="40"/>
      <c r="D18" s="41"/>
      <c r="E18" s="41"/>
      <c r="F18" s="41"/>
      <c r="G18" s="41"/>
      <c r="H18" s="41"/>
      <c r="I18" s="41"/>
      <c r="J18" s="110"/>
      <c r="K18" s="110"/>
      <c r="L18" s="111"/>
      <c r="M18" s="13">
        <f t="shared" si="1"/>
      </c>
    </row>
    <row r="19" spans="1:13" ht="16.5" customHeight="1">
      <c r="A19" s="125"/>
      <c r="B19" s="135"/>
      <c r="C19" s="40"/>
      <c r="D19" s="41"/>
      <c r="E19" s="41"/>
      <c r="F19" s="41"/>
      <c r="G19" s="41"/>
      <c r="H19" s="41"/>
      <c r="I19" s="41"/>
      <c r="J19" s="110"/>
      <c r="K19" s="110"/>
      <c r="L19" s="111"/>
      <c r="M19" s="13">
        <f t="shared" si="1"/>
      </c>
    </row>
    <row r="20" spans="1:13" ht="16.5" customHeight="1">
      <c r="A20" s="125"/>
      <c r="B20" s="135"/>
      <c r="C20" s="40"/>
      <c r="D20" s="41"/>
      <c r="E20" s="41"/>
      <c r="F20" s="41"/>
      <c r="G20" s="41"/>
      <c r="H20" s="41"/>
      <c r="I20" s="41"/>
      <c r="J20" s="110"/>
      <c r="K20" s="110"/>
      <c r="L20" s="111"/>
      <c r="M20" s="13">
        <f t="shared" si="1"/>
      </c>
    </row>
    <row r="21" spans="1:13" ht="16.5" customHeight="1">
      <c r="A21" s="125"/>
      <c r="B21" s="135"/>
      <c r="C21" s="40"/>
      <c r="D21" s="41"/>
      <c r="E21" s="41"/>
      <c r="F21" s="41"/>
      <c r="G21" s="41"/>
      <c r="H21" s="41"/>
      <c r="I21" s="41"/>
      <c r="J21" s="110"/>
      <c r="K21" s="110"/>
      <c r="L21" s="111"/>
      <c r="M21" s="13">
        <f t="shared" si="1"/>
      </c>
    </row>
    <row r="22" spans="1:13" ht="16.5" customHeight="1" thickBot="1">
      <c r="A22" s="126"/>
      <c r="B22" s="136"/>
      <c r="C22" s="46"/>
      <c r="D22" s="47"/>
      <c r="E22" s="47"/>
      <c r="F22" s="47"/>
      <c r="G22" s="47"/>
      <c r="H22" s="47"/>
      <c r="I22" s="47"/>
      <c r="J22" s="112"/>
      <c r="K22" s="112"/>
      <c r="L22" s="113"/>
      <c r="M22" s="13">
        <f t="shared" si="1"/>
      </c>
    </row>
    <row r="23" spans="1:15" ht="16.5" customHeight="1">
      <c r="A23" s="124" t="s">
        <v>72</v>
      </c>
      <c r="B23" s="21" t="s">
        <v>5</v>
      </c>
      <c r="C23" s="38"/>
      <c r="D23" s="39"/>
      <c r="E23" s="39"/>
      <c r="F23" s="39"/>
      <c r="G23" s="39"/>
      <c r="H23" s="39"/>
      <c r="I23" s="39"/>
      <c r="J23" s="69"/>
      <c r="K23" s="54"/>
      <c r="L23" s="55"/>
      <c r="M23" s="13">
        <f t="shared" si="1"/>
      </c>
      <c r="N23" s="9" t="s">
        <v>104</v>
      </c>
      <c r="O23" s="9">
        <f aca="true" t="shared" si="2" ref="O23:O28">VALUE(LEFT(N23,3))</f>
        <v>2</v>
      </c>
    </row>
    <row r="24" spans="1:15" ht="16.5" customHeight="1">
      <c r="A24" s="125"/>
      <c r="B24" s="22" t="s">
        <v>6</v>
      </c>
      <c r="C24" s="40"/>
      <c r="D24" s="41"/>
      <c r="E24" s="41"/>
      <c r="F24" s="41"/>
      <c r="G24" s="41"/>
      <c r="H24" s="41"/>
      <c r="I24" s="41"/>
      <c r="J24" s="56"/>
      <c r="K24" s="56"/>
      <c r="L24" s="57"/>
      <c r="M24" s="13">
        <f t="shared" si="1"/>
      </c>
      <c r="N24" s="9" t="s">
        <v>105</v>
      </c>
      <c r="O24" s="9">
        <f t="shared" si="2"/>
        <v>6</v>
      </c>
    </row>
    <row r="25" spans="1:15" ht="16.5" customHeight="1">
      <c r="A25" s="125"/>
      <c r="B25" s="22" t="s">
        <v>13</v>
      </c>
      <c r="C25" s="40"/>
      <c r="D25" s="41"/>
      <c r="E25" s="41"/>
      <c r="F25" s="41"/>
      <c r="G25" s="41"/>
      <c r="H25" s="41"/>
      <c r="I25" s="41"/>
      <c r="J25" s="56"/>
      <c r="K25" s="56"/>
      <c r="L25" s="57"/>
      <c r="M25" s="13">
        <f t="shared" si="1"/>
      </c>
      <c r="N25" s="9" t="s">
        <v>106</v>
      </c>
      <c r="O25" s="9">
        <f t="shared" si="2"/>
        <v>11</v>
      </c>
    </row>
    <row r="26" spans="1:15" ht="16.5" customHeight="1">
      <c r="A26" s="125"/>
      <c r="B26" s="22" t="s">
        <v>8</v>
      </c>
      <c r="C26" s="40"/>
      <c r="D26" s="41"/>
      <c r="E26" s="41"/>
      <c r="F26" s="41"/>
      <c r="G26" s="41"/>
      <c r="H26" s="41"/>
      <c r="I26" s="41"/>
      <c r="J26" s="66"/>
      <c r="K26" s="56"/>
      <c r="L26" s="57"/>
      <c r="M26" s="13">
        <f t="shared" si="1"/>
      </c>
      <c r="N26" s="9" t="s">
        <v>107</v>
      </c>
      <c r="O26" s="9">
        <f t="shared" si="2"/>
        <v>71</v>
      </c>
    </row>
    <row r="27" spans="1:15" ht="16.5" customHeight="1">
      <c r="A27" s="125"/>
      <c r="B27" s="22" t="s">
        <v>9</v>
      </c>
      <c r="C27" s="40"/>
      <c r="D27" s="41"/>
      <c r="E27" s="41"/>
      <c r="F27" s="41"/>
      <c r="G27" s="41"/>
      <c r="H27" s="41"/>
      <c r="I27" s="41"/>
      <c r="J27" s="66"/>
      <c r="K27" s="56"/>
      <c r="L27" s="57"/>
      <c r="M27" s="13">
        <f t="shared" si="1"/>
      </c>
      <c r="N27" s="9" t="s">
        <v>108</v>
      </c>
      <c r="O27" s="9">
        <f t="shared" si="2"/>
        <v>73</v>
      </c>
    </row>
    <row r="28" spans="1:15" ht="16.5" customHeight="1" thickBot="1">
      <c r="A28" s="125"/>
      <c r="B28" s="35" t="s">
        <v>18</v>
      </c>
      <c r="C28" s="42"/>
      <c r="D28" s="43"/>
      <c r="E28" s="43"/>
      <c r="F28" s="43"/>
      <c r="G28" s="43"/>
      <c r="H28" s="43"/>
      <c r="I28" s="43"/>
      <c r="J28" s="68"/>
      <c r="K28" s="58"/>
      <c r="L28" s="59"/>
      <c r="M28" s="13">
        <f t="shared" si="1"/>
      </c>
      <c r="N28" s="9" t="s">
        <v>109</v>
      </c>
      <c r="O28" s="9">
        <f t="shared" si="2"/>
        <v>92</v>
      </c>
    </row>
    <row r="29" spans="1:14" ht="16.5" customHeight="1" thickTop="1">
      <c r="A29" s="125"/>
      <c r="B29" s="133" t="s">
        <v>68</v>
      </c>
      <c r="C29" s="48"/>
      <c r="D29" s="49"/>
      <c r="E29" s="49"/>
      <c r="F29" s="49"/>
      <c r="G29" s="49"/>
      <c r="H29" s="49"/>
      <c r="I29" s="49"/>
      <c r="J29" s="62"/>
      <c r="K29" s="62"/>
      <c r="L29" s="63"/>
      <c r="M29" s="13">
        <f t="shared" si="1"/>
      </c>
      <c r="N29" s="9" t="s">
        <v>134</v>
      </c>
    </row>
    <row r="30" spans="1:13" ht="16.5" customHeight="1">
      <c r="A30" s="125"/>
      <c r="B30" s="131"/>
      <c r="C30" s="50"/>
      <c r="D30" s="51"/>
      <c r="E30" s="51"/>
      <c r="F30" s="51"/>
      <c r="G30" s="51"/>
      <c r="H30" s="51"/>
      <c r="I30" s="51"/>
      <c r="J30" s="104"/>
      <c r="K30" s="104"/>
      <c r="L30" s="105"/>
      <c r="M30" s="13">
        <f t="shared" si="1"/>
      </c>
    </row>
    <row r="31" spans="1:13" ht="16.5" customHeight="1">
      <c r="A31" s="125"/>
      <c r="B31" s="131"/>
      <c r="C31" s="50"/>
      <c r="D31" s="51"/>
      <c r="E31" s="51"/>
      <c r="F31" s="51"/>
      <c r="G31" s="51"/>
      <c r="H31" s="51"/>
      <c r="I31" s="51"/>
      <c r="J31" s="104"/>
      <c r="K31" s="104"/>
      <c r="L31" s="105"/>
      <c r="M31" s="13">
        <f t="shared" si="1"/>
      </c>
    </row>
    <row r="32" spans="1:13" ht="16.5" customHeight="1">
      <c r="A32" s="125"/>
      <c r="B32" s="131"/>
      <c r="C32" s="50"/>
      <c r="D32" s="51"/>
      <c r="E32" s="51"/>
      <c r="F32" s="51"/>
      <c r="G32" s="51"/>
      <c r="H32" s="51"/>
      <c r="I32" s="51"/>
      <c r="J32" s="104"/>
      <c r="K32" s="104"/>
      <c r="L32" s="105"/>
      <c r="M32" s="13">
        <f t="shared" si="1"/>
      </c>
    </row>
    <row r="33" spans="1:13" ht="16.5" customHeight="1">
      <c r="A33" s="125"/>
      <c r="B33" s="131"/>
      <c r="C33" s="50"/>
      <c r="D33" s="51"/>
      <c r="E33" s="51"/>
      <c r="F33" s="51"/>
      <c r="G33" s="51"/>
      <c r="H33" s="51"/>
      <c r="I33" s="51"/>
      <c r="J33" s="104"/>
      <c r="K33" s="104"/>
      <c r="L33" s="105"/>
      <c r="M33" s="13">
        <f t="shared" si="1"/>
      </c>
    </row>
    <row r="34" spans="1:13" ht="16.5" customHeight="1" thickBot="1">
      <c r="A34" s="126"/>
      <c r="B34" s="132"/>
      <c r="C34" s="52"/>
      <c r="D34" s="53"/>
      <c r="E34" s="53"/>
      <c r="F34" s="53"/>
      <c r="G34" s="53"/>
      <c r="H34" s="53"/>
      <c r="I34" s="53"/>
      <c r="J34" s="106"/>
      <c r="K34" s="106"/>
      <c r="L34" s="107"/>
      <c r="M34" s="13">
        <f t="shared" si="1"/>
      </c>
    </row>
    <row r="35" spans="1:15" ht="16.5" customHeight="1">
      <c r="A35" s="70" t="s">
        <v>16</v>
      </c>
      <c r="B35" s="22" t="s">
        <v>19</v>
      </c>
      <c r="C35" s="40"/>
      <c r="D35" s="41"/>
      <c r="E35" s="41"/>
      <c r="F35" s="41"/>
      <c r="G35" s="41"/>
      <c r="H35" s="41"/>
      <c r="I35" s="41"/>
      <c r="J35" s="66"/>
      <c r="K35" s="56"/>
      <c r="L35" s="57"/>
      <c r="M35" s="13">
        <f t="shared" si="1"/>
      </c>
      <c r="N35" s="9" t="s">
        <v>110</v>
      </c>
      <c r="O35" s="9">
        <f aca="true" t="shared" si="3" ref="O35:O44">VALUE(LEFT(N35,3))</f>
        <v>3</v>
      </c>
    </row>
    <row r="36" spans="1:15" ht="16.5" customHeight="1">
      <c r="A36" s="71"/>
      <c r="B36" s="22" t="s">
        <v>13</v>
      </c>
      <c r="C36" s="40"/>
      <c r="D36" s="41"/>
      <c r="E36" s="41"/>
      <c r="F36" s="41"/>
      <c r="G36" s="41"/>
      <c r="H36" s="41"/>
      <c r="I36" s="41"/>
      <c r="J36" s="56"/>
      <c r="K36" s="56"/>
      <c r="L36" s="57"/>
      <c r="M36" s="13">
        <f t="shared" si="1"/>
      </c>
      <c r="N36" s="9" t="s">
        <v>111</v>
      </c>
      <c r="O36" s="9">
        <f t="shared" si="3"/>
        <v>11</v>
      </c>
    </row>
    <row r="37" spans="1:15" ht="16.5" customHeight="1">
      <c r="A37" s="71"/>
      <c r="B37" s="22" t="s">
        <v>9</v>
      </c>
      <c r="C37" s="40"/>
      <c r="D37" s="41"/>
      <c r="E37" s="41"/>
      <c r="F37" s="41"/>
      <c r="G37" s="41"/>
      <c r="H37" s="41"/>
      <c r="I37" s="41"/>
      <c r="J37" s="66"/>
      <c r="K37" s="56"/>
      <c r="L37" s="57"/>
      <c r="M37" s="13">
        <f t="shared" si="1"/>
      </c>
      <c r="N37" s="9" t="s">
        <v>112</v>
      </c>
      <c r="O37" s="9">
        <f t="shared" si="3"/>
        <v>73</v>
      </c>
    </row>
    <row r="38" spans="1:15" ht="16.5" customHeight="1" thickBot="1">
      <c r="A38" s="72"/>
      <c r="B38" s="23" t="s">
        <v>10</v>
      </c>
      <c r="C38" s="46"/>
      <c r="D38" s="47"/>
      <c r="E38" s="47"/>
      <c r="F38" s="47"/>
      <c r="G38" s="47"/>
      <c r="H38" s="47"/>
      <c r="I38" s="47"/>
      <c r="J38" s="67"/>
      <c r="K38" s="64"/>
      <c r="L38" s="65"/>
      <c r="M38" s="13">
        <f t="shared" si="1"/>
      </c>
      <c r="N38" s="9" t="s">
        <v>113</v>
      </c>
      <c r="O38" s="9">
        <f t="shared" si="3"/>
        <v>81</v>
      </c>
    </row>
    <row r="39" spans="1:15" ht="16.5" customHeight="1">
      <c r="A39" s="124" t="s">
        <v>71</v>
      </c>
      <c r="B39" s="21" t="s">
        <v>5</v>
      </c>
      <c r="C39" s="38"/>
      <c r="D39" s="39"/>
      <c r="E39" s="39"/>
      <c r="F39" s="39"/>
      <c r="G39" s="39"/>
      <c r="H39" s="39"/>
      <c r="I39" s="39"/>
      <c r="J39" s="69"/>
      <c r="K39" s="54"/>
      <c r="L39" s="55"/>
      <c r="M39" s="13">
        <f t="shared" si="1"/>
      </c>
      <c r="N39" s="9" t="s">
        <v>95</v>
      </c>
      <c r="O39" s="9">
        <f t="shared" si="3"/>
        <v>2</v>
      </c>
    </row>
    <row r="40" spans="1:15" ht="16.5" customHeight="1">
      <c r="A40" s="125"/>
      <c r="B40" s="22" t="s">
        <v>11</v>
      </c>
      <c r="C40" s="40"/>
      <c r="D40" s="41"/>
      <c r="E40" s="41"/>
      <c r="F40" s="41"/>
      <c r="G40" s="41"/>
      <c r="H40" s="41"/>
      <c r="I40" s="41"/>
      <c r="J40" s="56"/>
      <c r="K40" s="56"/>
      <c r="L40" s="57"/>
      <c r="M40" s="13">
        <f t="shared" si="1"/>
      </c>
      <c r="N40" s="9" t="s">
        <v>101</v>
      </c>
      <c r="O40" s="9">
        <f t="shared" si="3"/>
        <v>8</v>
      </c>
    </row>
    <row r="41" spans="1:15" ht="16.5" customHeight="1">
      <c r="A41" s="125"/>
      <c r="B41" s="22" t="s">
        <v>12</v>
      </c>
      <c r="C41" s="40"/>
      <c r="D41" s="41"/>
      <c r="E41" s="41"/>
      <c r="F41" s="41"/>
      <c r="G41" s="41"/>
      <c r="H41" s="41"/>
      <c r="I41" s="41"/>
      <c r="J41" s="66"/>
      <c r="K41" s="56"/>
      <c r="L41" s="57"/>
      <c r="M41" s="13">
        <f t="shared" si="1"/>
      </c>
      <c r="N41" s="9" t="s">
        <v>102</v>
      </c>
      <c r="O41" s="9">
        <f t="shared" si="3"/>
        <v>42</v>
      </c>
    </row>
    <row r="42" spans="1:15" ht="16.5" customHeight="1">
      <c r="A42" s="125"/>
      <c r="B42" s="22" t="s">
        <v>8</v>
      </c>
      <c r="C42" s="40"/>
      <c r="D42" s="41"/>
      <c r="E42" s="41"/>
      <c r="F42" s="41"/>
      <c r="G42" s="41"/>
      <c r="H42" s="41"/>
      <c r="I42" s="41"/>
      <c r="J42" s="66"/>
      <c r="K42" s="56"/>
      <c r="L42" s="57"/>
      <c r="M42" s="13">
        <f t="shared" si="1"/>
      </c>
      <c r="N42" s="9" t="s">
        <v>98</v>
      </c>
      <c r="O42" s="9">
        <f t="shared" si="3"/>
        <v>71</v>
      </c>
    </row>
    <row r="43" spans="1:15" ht="16.5" customHeight="1">
      <c r="A43" s="125"/>
      <c r="B43" s="22" t="s">
        <v>9</v>
      </c>
      <c r="C43" s="40"/>
      <c r="D43" s="41"/>
      <c r="E43" s="41"/>
      <c r="F43" s="41"/>
      <c r="G43" s="41"/>
      <c r="H43" s="41"/>
      <c r="I43" s="41"/>
      <c r="J43" s="66"/>
      <c r="K43" s="56"/>
      <c r="L43" s="57"/>
      <c r="M43" s="13">
        <f t="shared" si="1"/>
      </c>
      <c r="N43" s="9" t="s">
        <v>99</v>
      </c>
      <c r="O43" s="9">
        <f t="shared" si="3"/>
        <v>73</v>
      </c>
    </row>
    <row r="44" spans="1:15" ht="16.5" customHeight="1" thickBot="1">
      <c r="A44" s="125"/>
      <c r="B44" s="35" t="s">
        <v>10</v>
      </c>
      <c r="C44" s="42"/>
      <c r="D44" s="43"/>
      <c r="E44" s="43"/>
      <c r="F44" s="43"/>
      <c r="G44" s="43"/>
      <c r="H44" s="43"/>
      <c r="I44" s="43"/>
      <c r="J44" s="68"/>
      <c r="K44" s="58"/>
      <c r="L44" s="59"/>
      <c r="M44" s="13">
        <f t="shared" si="1"/>
      </c>
      <c r="N44" s="9" t="s">
        <v>103</v>
      </c>
      <c r="O44" s="9">
        <f t="shared" si="3"/>
        <v>85</v>
      </c>
    </row>
    <row r="45" spans="1:14" ht="16.5" customHeight="1" thickTop="1">
      <c r="A45" s="125"/>
      <c r="B45" s="133" t="s">
        <v>68</v>
      </c>
      <c r="C45" s="48"/>
      <c r="D45" s="49"/>
      <c r="E45" s="49"/>
      <c r="F45" s="49"/>
      <c r="G45" s="49"/>
      <c r="H45" s="49"/>
      <c r="I45" s="49"/>
      <c r="J45" s="62"/>
      <c r="K45" s="62"/>
      <c r="L45" s="63"/>
      <c r="M45" s="13">
        <f t="shared" si="1"/>
      </c>
      <c r="N45" s="9" t="s">
        <v>133</v>
      </c>
    </row>
    <row r="46" spans="1:13" ht="16.5" customHeight="1">
      <c r="A46" s="125"/>
      <c r="B46" s="131"/>
      <c r="C46" s="50"/>
      <c r="D46" s="51"/>
      <c r="E46" s="51"/>
      <c r="F46" s="51"/>
      <c r="G46" s="51"/>
      <c r="H46" s="51"/>
      <c r="I46" s="51"/>
      <c r="J46" s="104"/>
      <c r="K46" s="104"/>
      <c r="L46" s="105"/>
      <c r="M46" s="13">
        <f t="shared" si="1"/>
      </c>
    </row>
    <row r="47" spans="1:13" ht="16.5" customHeight="1">
      <c r="A47" s="125"/>
      <c r="B47" s="131"/>
      <c r="C47" s="50"/>
      <c r="D47" s="51"/>
      <c r="E47" s="51"/>
      <c r="F47" s="51"/>
      <c r="G47" s="51"/>
      <c r="H47" s="51"/>
      <c r="I47" s="51"/>
      <c r="J47" s="104"/>
      <c r="K47" s="104"/>
      <c r="L47" s="105"/>
      <c r="M47" s="13">
        <f t="shared" si="1"/>
      </c>
    </row>
    <row r="48" spans="1:13" ht="16.5" customHeight="1">
      <c r="A48" s="125"/>
      <c r="B48" s="131"/>
      <c r="C48" s="50"/>
      <c r="D48" s="51"/>
      <c r="E48" s="51"/>
      <c r="F48" s="51"/>
      <c r="G48" s="51"/>
      <c r="H48" s="51"/>
      <c r="I48" s="51"/>
      <c r="J48" s="104"/>
      <c r="K48" s="104"/>
      <c r="L48" s="105"/>
      <c r="M48" s="13">
        <f t="shared" si="1"/>
      </c>
    </row>
    <row r="49" spans="1:13" ht="16.5" customHeight="1">
      <c r="A49" s="125"/>
      <c r="B49" s="131"/>
      <c r="C49" s="50"/>
      <c r="D49" s="51"/>
      <c r="E49" s="51"/>
      <c r="F49" s="51"/>
      <c r="G49" s="51"/>
      <c r="H49" s="51"/>
      <c r="I49" s="51"/>
      <c r="J49" s="104"/>
      <c r="K49" s="104"/>
      <c r="L49" s="105"/>
      <c r="M49" s="13">
        <f t="shared" si="1"/>
      </c>
    </row>
    <row r="50" spans="1:13" ht="16.5" customHeight="1" thickBot="1">
      <c r="A50" s="126"/>
      <c r="B50" s="132"/>
      <c r="C50" s="52"/>
      <c r="D50" s="53"/>
      <c r="E50" s="53"/>
      <c r="F50" s="53"/>
      <c r="G50" s="53"/>
      <c r="H50" s="53"/>
      <c r="I50" s="53"/>
      <c r="J50" s="106"/>
      <c r="K50" s="106"/>
      <c r="L50" s="107"/>
      <c r="M50" s="13">
        <f t="shared" si="1"/>
      </c>
    </row>
    <row r="51" spans="1:15" ht="16.5" customHeight="1">
      <c r="A51" s="124" t="s">
        <v>73</v>
      </c>
      <c r="B51" s="21" t="s">
        <v>5</v>
      </c>
      <c r="C51" s="38"/>
      <c r="D51" s="39"/>
      <c r="E51" s="39"/>
      <c r="F51" s="39"/>
      <c r="G51" s="39"/>
      <c r="H51" s="39"/>
      <c r="I51" s="39"/>
      <c r="J51" s="69"/>
      <c r="K51" s="54"/>
      <c r="L51" s="55"/>
      <c r="M51" s="13">
        <f t="shared" si="1"/>
      </c>
      <c r="N51" s="9" t="s">
        <v>114</v>
      </c>
      <c r="O51" s="9">
        <f aca="true" t="shared" si="4" ref="O51:O56">VALUE(LEFT(N51,3))</f>
        <v>2</v>
      </c>
    </row>
    <row r="52" spans="1:15" ht="16.5" customHeight="1">
      <c r="A52" s="125"/>
      <c r="B52" s="22" t="s">
        <v>14</v>
      </c>
      <c r="C52" s="40"/>
      <c r="D52" s="41"/>
      <c r="E52" s="41"/>
      <c r="F52" s="41"/>
      <c r="G52" s="41"/>
      <c r="H52" s="41"/>
      <c r="I52" s="41"/>
      <c r="J52" s="56"/>
      <c r="K52" s="56"/>
      <c r="L52" s="57"/>
      <c r="M52" s="13">
        <f t="shared" si="1"/>
      </c>
      <c r="N52" s="9" t="s">
        <v>115</v>
      </c>
      <c r="O52" s="9">
        <f t="shared" si="4"/>
        <v>10</v>
      </c>
    </row>
    <row r="53" spans="1:15" ht="16.5" customHeight="1">
      <c r="A53" s="125"/>
      <c r="B53" s="22" t="s">
        <v>15</v>
      </c>
      <c r="C53" s="40"/>
      <c r="D53" s="41"/>
      <c r="E53" s="41"/>
      <c r="F53" s="41"/>
      <c r="G53" s="41"/>
      <c r="H53" s="41"/>
      <c r="I53" s="41"/>
      <c r="J53" s="66"/>
      <c r="K53" s="56"/>
      <c r="L53" s="57"/>
      <c r="M53" s="13">
        <f t="shared" si="1"/>
      </c>
      <c r="N53" s="9" t="s">
        <v>116</v>
      </c>
      <c r="O53" s="9">
        <f t="shared" si="4"/>
        <v>44</v>
      </c>
    </row>
    <row r="54" spans="1:15" ht="16.5" customHeight="1">
      <c r="A54" s="125"/>
      <c r="B54" s="22" t="s">
        <v>8</v>
      </c>
      <c r="C54" s="40"/>
      <c r="D54" s="41"/>
      <c r="E54" s="41"/>
      <c r="F54" s="41"/>
      <c r="G54" s="41"/>
      <c r="H54" s="41"/>
      <c r="I54" s="41"/>
      <c r="J54" s="66"/>
      <c r="K54" s="56"/>
      <c r="L54" s="57"/>
      <c r="M54" s="13">
        <f t="shared" si="1"/>
      </c>
      <c r="N54" s="9" t="s">
        <v>117</v>
      </c>
      <c r="O54" s="9">
        <f t="shared" si="4"/>
        <v>71</v>
      </c>
    </row>
    <row r="55" spans="1:15" ht="16.5" customHeight="1">
      <c r="A55" s="125"/>
      <c r="B55" s="22" t="s">
        <v>9</v>
      </c>
      <c r="C55" s="40"/>
      <c r="D55" s="41"/>
      <c r="E55" s="41"/>
      <c r="F55" s="41"/>
      <c r="G55" s="41"/>
      <c r="H55" s="41"/>
      <c r="I55" s="41"/>
      <c r="J55" s="66"/>
      <c r="K55" s="56"/>
      <c r="L55" s="57"/>
      <c r="M55" s="13">
        <f t="shared" si="1"/>
      </c>
      <c r="N55" s="9" t="s">
        <v>118</v>
      </c>
      <c r="O55" s="9">
        <f t="shared" si="4"/>
        <v>73</v>
      </c>
    </row>
    <row r="56" spans="1:15" ht="16.5" customHeight="1" thickBot="1">
      <c r="A56" s="125"/>
      <c r="B56" s="35" t="s">
        <v>18</v>
      </c>
      <c r="C56" s="42"/>
      <c r="D56" s="43"/>
      <c r="E56" s="43"/>
      <c r="F56" s="43"/>
      <c r="G56" s="43"/>
      <c r="H56" s="43"/>
      <c r="I56" s="43"/>
      <c r="J56" s="68"/>
      <c r="K56" s="58"/>
      <c r="L56" s="59"/>
      <c r="M56" s="13">
        <f t="shared" si="1"/>
      </c>
      <c r="N56" s="9" t="s">
        <v>119</v>
      </c>
      <c r="O56" s="9">
        <f t="shared" si="4"/>
        <v>93</v>
      </c>
    </row>
    <row r="57" spans="1:14" ht="16.5" customHeight="1" thickTop="1">
      <c r="A57" s="125"/>
      <c r="B57" s="133" t="s">
        <v>68</v>
      </c>
      <c r="C57" s="48"/>
      <c r="D57" s="49"/>
      <c r="E57" s="49"/>
      <c r="F57" s="49"/>
      <c r="G57" s="49"/>
      <c r="H57" s="49"/>
      <c r="I57" s="49"/>
      <c r="J57" s="62"/>
      <c r="K57" s="62"/>
      <c r="L57" s="63"/>
      <c r="M57" s="13">
        <f t="shared" si="1"/>
      </c>
      <c r="N57" s="9" t="s">
        <v>135</v>
      </c>
    </row>
    <row r="58" spans="1:13" ht="16.5" customHeight="1">
      <c r="A58" s="125"/>
      <c r="B58" s="131"/>
      <c r="C58" s="50"/>
      <c r="D58" s="51"/>
      <c r="E58" s="51"/>
      <c r="F58" s="51"/>
      <c r="G58" s="51"/>
      <c r="H58" s="51"/>
      <c r="I58" s="51"/>
      <c r="J58" s="104"/>
      <c r="K58" s="104"/>
      <c r="L58" s="105"/>
      <c r="M58" s="13">
        <f t="shared" si="1"/>
      </c>
    </row>
    <row r="59" spans="1:13" ht="16.5" customHeight="1">
      <c r="A59" s="125"/>
      <c r="B59" s="131"/>
      <c r="C59" s="50"/>
      <c r="D59" s="51"/>
      <c r="E59" s="51"/>
      <c r="F59" s="51"/>
      <c r="G59" s="51"/>
      <c r="H59" s="51"/>
      <c r="I59" s="51"/>
      <c r="J59" s="104"/>
      <c r="K59" s="104"/>
      <c r="L59" s="105"/>
      <c r="M59" s="13">
        <f t="shared" si="1"/>
      </c>
    </row>
    <row r="60" spans="1:13" ht="16.5" customHeight="1">
      <c r="A60" s="125"/>
      <c r="B60" s="131"/>
      <c r="C60" s="50"/>
      <c r="D60" s="51"/>
      <c r="E60" s="51"/>
      <c r="F60" s="51"/>
      <c r="G60" s="51"/>
      <c r="H60" s="51"/>
      <c r="I60" s="51"/>
      <c r="J60" s="104"/>
      <c r="K60" s="104"/>
      <c r="L60" s="105"/>
      <c r="M60" s="13">
        <f t="shared" si="1"/>
      </c>
    </row>
    <row r="61" spans="1:13" ht="16.5" customHeight="1">
      <c r="A61" s="125"/>
      <c r="B61" s="131"/>
      <c r="C61" s="50"/>
      <c r="D61" s="51"/>
      <c r="E61" s="51"/>
      <c r="F61" s="51"/>
      <c r="G61" s="51"/>
      <c r="H61" s="51"/>
      <c r="I61" s="51"/>
      <c r="J61" s="104"/>
      <c r="K61" s="104"/>
      <c r="L61" s="105"/>
      <c r="M61" s="13">
        <f t="shared" si="1"/>
      </c>
    </row>
    <row r="62" spans="1:13" ht="16.5" customHeight="1" thickBot="1">
      <c r="A62" s="126"/>
      <c r="B62" s="132"/>
      <c r="C62" s="52"/>
      <c r="D62" s="53"/>
      <c r="E62" s="53"/>
      <c r="F62" s="53"/>
      <c r="G62" s="53"/>
      <c r="H62" s="53"/>
      <c r="I62" s="53"/>
      <c r="J62" s="106"/>
      <c r="K62" s="106"/>
      <c r="L62" s="107"/>
      <c r="M62" s="13">
        <f t="shared" si="1"/>
      </c>
    </row>
    <row r="71" spans="2:3" ht="13.5">
      <c r="B71" s="9" t="s">
        <v>86</v>
      </c>
      <c r="C71" s="9">
        <v>1</v>
      </c>
    </row>
    <row r="72" spans="2:3" ht="13.5">
      <c r="B72" s="9" t="s">
        <v>87</v>
      </c>
      <c r="C72" s="9">
        <v>2</v>
      </c>
    </row>
    <row r="73" spans="2:3" ht="13.5">
      <c r="B73" s="9" t="s">
        <v>88</v>
      </c>
      <c r="C73" s="9">
        <v>3</v>
      </c>
    </row>
    <row r="74" spans="2:3" ht="13.5">
      <c r="B74" s="9" t="s">
        <v>89</v>
      </c>
      <c r="C74" s="9">
        <v>4</v>
      </c>
    </row>
    <row r="75" spans="2:3" ht="13.5">
      <c r="B75" s="9" t="s">
        <v>90</v>
      </c>
      <c r="C75" s="9">
        <v>5</v>
      </c>
    </row>
    <row r="76" spans="2:3" ht="13.5">
      <c r="B76" s="9" t="s">
        <v>91</v>
      </c>
      <c r="C76" s="9">
        <v>6</v>
      </c>
    </row>
    <row r="77" spans="2:3" ht="13.5">
      <c r="B77" s="9" t="s">
        <v>92</v>
      </c>
      <c r="C77" s="9">
        <v>7</v>
      </c>
    </row>
    <row r="78" spans="2:3" ht="13.5">
      <c r="B78" s="9" t="s">
        <v>93</v>
      </c>
      <c r="C78" s="9">
        <v>8</v>
      </c>
    </row>
    <row r="79" spans="2:3" ht="13.5">
      <c r="B79" s="9" t="s">
        <v>94</v>
      </c>
      <c r="C79" s="9">
        <v>9</v>
      </c>
    </row>
  </sheetData>
  <sheetProtection/>
  <mergeCells count="41">
    <mergeCell ref="A23:A34"/>
    <mergeCell ref="A51:A62"/>
    <mergeCell ref="A8:A10"/>
    <mergeCell ref="B8:B10"/>
    <mergeCell ref="B29:B34"/>
    <mergeCell ref="B57:B62"/>
    <mergeCell ref="B45:B50"/>
    <mergeCell ref="A39:A50"/>
    <mergeCell ref="A11:A22"/>
    <mergeCell ref="B17:B22"/>
    <mergeCell ref="C8:C10"/>
    <mergeCell ref="D9:D10"/>
    <mergeCell ref="E9:E10"/>
    <mergeCell ref="F9:F10"/>
    <mergeCell ref="G9:G10"/>
    <mergeCell ref="H8:H10"/>
    <mergeCell ref="D8:E8"/>
    <mergeCell ref="F8:G8"/>
    <mergeCell ref="J46:L50"/>
    <mergeCell ref="J30:L34"/>
    <mergeCell ref="J58:L62"/>
    <mergeCell ref="J5:L5"/>
    <mergeCell ref="J6:L6"/>
    <mergeCell ref="J18:L22"/>
    <mergeCell ref="J8:L8"/>
    <mergeCell ref="G5:H5"/>
    <mergeCell ref="E4:F4"/>
    <mergeCell ref="G4:H4"/>
    <mergeCell ref="E5:F5"/>
    <mergeCell ref="E6:F6"/>
    <mergeCell ref="I8:I10"/>
    <mergeCell ref="A35:A38"/>
    <mergeCell ref="D2:E2"/>
    <mergeCell ref="A2:B2"/>
    <mergeCell ref="A5:B6"/>
    <mergeCell ref="A4:B4"/>
    <mergeCell ref="A1:L1"/>
    <mergeCell ref="J4:L4"/>
    <mergeCell ref="G2:H2"/>
    <mergeCell ref="J2:L2"/>
    <mergeCell ref="G6:H6"/>
  </mergeCells>
  <conditionalFormatting sqref="C51:I62 K51:L57 J52 J57">
    <cfRule type="cellIs" priority="1" dxfId="5" operator="equal" stopIfTrue="1">
      <formula>""</formula>
    </cfRule>
  </conditionalFormatting>
  <conditionalFormatting sqref="C23:I34 K23:L29 J24:J25 J29">
    <cfRule type="cellIs" priority="2" dxfId="4" operator="equal" stopIfTrue="1">
      <formula>""</formula>
    </cfRule>
  </conditionalFormatting>
  <conditionalFormatting sqref="J2:L2 E5:L6 A5:B6 D2:E2 G2:H2">
    <cfRule type="cellIs" priority="3" dxfId="3" operator="equal" stopIfTrue="1">
      <formula>""</formula>
    </cfRule>
  </conditionalFormatting>
  <conditionalFormatting sqref="J12:J13 K11:L17 C11:I22 J17">
    <cfRule type="cellIs" priority="4" dxfId="2" operator="equal" stopIfTrue="1">
      <formula>""</formula>
    </cfRule>
  </conditionalFormatting>
  <conditionalFormatting sqref="C39:I50 K39:L45 J40 J45">
    <cfRule type="cellIs" priority="5" dxfId="1" operator="equal" stopIfTrue="1">
      <formula>""</formula>
    </cfRule>
  </conditionalFormatting>
  <conditionalFormatting sqref="C35:I38 K35:L38 J36">
    <cfRule type="cellIs" priority="6" dxfId="0" operator="equal" stopIfTrue="1">
      <formula>""</formula>
    </cfRule>
  </conditionalFormatting>
  <dataValidations count="1">
    <dataValidation type="list" allowBlank="1" showInputMessage="1" showErrorMessage="1" sqref="A5:B6">
      <formula1>$B$71:$B$79</formula1>
    </dataValidation>
  </dataValidations>
  <printOptions horizontalCentered="1"/>
  <pageMargins left="0.3937007874015748" right="0.3937007874015748" top="0.5905511811023623" bottom="0.1968503937007874" header="0.2362204724409449" footer="0.2755905511811024"/>
  <pageSetup fitToHeight="1" fitToWidth="1" horizontalDpi="300" verticalDpi="300" orientation="portrait" paperSize="9" scale="86" r:id="rId2"/>
  <headerFooter alignWithMargins="0">
    <oddHeader>&amp;L&amp;16神戸市総合体育大会【陸上競技】　申込様式１&amp;R&amp;D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7">
      <selection activeCell="A25" sqref="A25:F32"/>
    </sheetView>
  </sheetViews>
  <sheetFormatPr defaultColWidth="9.00390625" defaultRowHeight="13.5"/>
  <cols>
    <col min="1" max="1" width="16.75390625" style="0" customWidth="1"/>
    <col min="2" max="2" width="12.875" style="0" customWidth="1"/>
    <col min="3" max="3" width="18.00390625" style="0" customWidth="1"/>
    <col min="4" max="4" width="5.25390625" style="0" bestFit="1" customWidth="1"/>
    <col min="5" max="5" width="13.50390625" style="0" customWidth="1"/>
    <col min="6" max="6" width="12.875" style="0" customWidth="1"/>
  </cols>
  <sheetData>
    <row r="2" ht="13.5">
      <c r="A2" t="s">
        <v>54</v>
      </c>
    </row>
    <row r="3" ht="13.5">
      <c r="A3" t="s">
        <v>55</v>
      </c>
    </row>
    <row r="4" ht="13.5">
      <c r="A4" t="s">
        <v>56</v>
      </c>
    </row>
    <row r="5" ht="13.5">
      <c r="A5" t="s">
        <v>63</v>
      </c>
    </row>
    <row r="6" ht="13.5">
      <c r="A6" t="s">
        <v>64</v>
      </c>
    </row>
    <row r="7" ht="13.5">
      <c r="A7" t="s">
        <v>57</v>
      </c>
    </row>
    <row r="8" spans="1:6" ht="13.5">
      <c r="A8" t="s">
        <v>58</v>
      </c>
      <c r="F8" s="8"/>
    </row>
    <row r="9" ht="13.5">
      <c r="A9" t="s">
        <v>59</v>
      </c>
    </row>
    <row r="10" ht="13.5">
      <c r="A10" t="s">
        <v>60</v>
      </c>
    </row>
    <row r="11" ht="13.5">
      <c r="A11" t="s">
        <v>61</v>
      </c>
    </row>
    <row r="12" ht="18.75">
      <c r="A12" s="7" t="s">
        <v>62</v>
      </c>
    </row>
    <row r="13" ht="18.75">
      <c r="A13" s="7"/>
    </row>
    <row r="14" spans="1:6" ht="30.75" customHeight="1">
      <c r="A14" s="138" t="s">
        <v>51</v>
      </c>
      <c r="B14" s="138"/>
      <c r="C14" s="138"/>
      <c r="D14" s="138"/>
      <c r="E14" s="138"/>
      <c r="F14" s="138"/>
    </row>
    <row r="16" ht="13.5">
      <c r="A16" t="s">
        <v>48</v>
      </c>
    </row>
    <row r="17" spans="1:6" ht="13.5">
      <c r="A17" s="1" t="s">
        <v>0</v>
      </c>
      <c r="B17" s="1" t="s">
        <v>1</v>
      </c>
      <c r="C17" s="1" t="s">
        <v>2</v>
      </c>
      <c r="D17" s="1" t="s">
        <v>3</v>
      </c>
      <c r="E17" s="1" t="s">
        <v>17</v>
      </c>
      <c r="F17" s="1" t="s">
        <v>4</v>
      </c>
    </row>
    <row r="18" spans="1:6" ht="30.75" customHeight="1">
      <c r="A18" s="4"/>
      <c r="B18" s="4"/>
      <c r="C18" s="4"/>
      <c r="D18" s="4"/>
      <c r="E18" s="4"/>
      <c r="F18" s="4"/>
    </row>
    <row r="20" ht="13.5">
      <c r="A20" t="s">
        <v>49</v>
      </c>
    </row>
    <row r="21" spans="1:6" ht="13.5">
      <c r="A21" s="1" t="s">
        <v>0</v>
      </c>
      <c r="B21" s="1" t="s">
        <v>1</v>
      </c>
      <c r="C21" s="1" t="s">
        <v>2</v>
      </c>
      <c r="D21" s="1" t="s">
        <v>3</v>
      </c>
      <c r="E21" s="1" t="s">
        <v>17</v>
      </c>
      <c r="F21" s="1" t="s">
        <v>4</v>
      </c>
    </row>
    <row r="22" spans="1:6" ht="30" customHeight="1">
      <c r="A22" s="4"/>
      <c r="B22" s="4"/>
      <c r="C22" s="4"/>
      <c r="D22" s="4"/>
      <c r="E22" s="4"/>
      <c r="F22" s="4"/>
    </row>
    <row r="24" ht="13.5">
      <c r="A24" t="s">
        <v>52</v>
      </c>
    </row>
    <row r="25" spans="1:6" ht="13.5">
      <c r="A25" s="137"/>
      <c r="B25" s="137"/>
      <c r="C25" s="137"/>
      <c r="D25" s="137"/>
      <c r="E25" s="137"/>
      <c r="F25" s="137"/>
    </row>
    <row r="26" spans="1:6" ht="13.5">
      <c r="A26" s="137"/>
      <c r="B26" s="137"/>
      <c r="C26" s="137"/>
      <c r="D26" s="137"/>
      <c r="E26" s="137"/>
      <c r="F26" s="137"/>
    </row>
    <row r="27" spans="1:6" ht="13.5">
      <c r="A27" s="137"/>
      <c r="B27" s="137"/>
      <c r="C27" s="137"/>
      <c r="D27" s="137"/>
      <c r="E27" s="137"/>
      <c r="F27" s="137"/>
    </row>
    <row r="28" spans="1:6" ht="13.5">
      <c r="A28" s="137"/>
      <c r="B28" s="137"/>
      <c r="C28" s="137"/>
      <c r="D28" s="137"/>
      <c r="E28" s="137"/>
      <c r="F28" s="137"/>
    </row>
    <row r="29" spans="1:6" ht="13.5">
      <c r="A29" s="137"/>
      <c r="B29" s="137"/>
      <c r="C29" s="137"/>
      <c r="D29" s="137"/>
      <c r="E29" s="137"/>
      <c r="F29" s="137"/>
    </row>
    <row r="30" spans="1:6" ht="13.5">
      <c r="A30" s="137"/>
      <c r="B30" s="137"/>
      <c r="C30" s="137"/>
      <c r="D30" s="137"/>
      <c r="E30" s="137"/>
      <c r="F30" s="137"/>
    </row>
    <row r="31" spans="1:6" ht="13.5">
      <c r="A31" s="137"/>
      <c r="B31" s="137"/>
      <c r="C31" s="137"/>
      <c r="D31" s="137"/>
      <c r="E31" s="137"/>
      <c r="F31" s="137"/>
    </row>
    <row r="32" spans="1:6" ht="13.5">
      <c r="A32" s="137"/>
      <c r="B32" s="137"/>
      <c r="C32" s="137"/>
      <c r="D32" s="137"/>
      <c r="E32" s="137"/>
      <c r="F32" s="137"/>
    </row>
    <row r="34" spans="1:3" ht="23.25" customHeight="1">
      <c r="A34" s="5"/>
      <c r="B34" t="s">
        <v>50</v>
      </c>
      <c r="C34" s="6"/>
    </row>
    <row r="35" spans="2:6" ht="22.5" customHeight="1">
      <c r="B35" t="s">
        <v>53</v>
      </c>
      <c r="C35" s="139"/>
      <c r="D35" s="139"/>
      <c r="E35" s="139"/>
      <c r="F35" s="139"/>
    </row>
  </sheetData>
  <sheetProtection/>
  <mergeCells count="3">
    <mergeCell ref="A25:F32"/>
    <mergeCell ref="A14:F14"/>
    <mergeCell ref="C35:F35"/>
  </mergeCells>
  <hyperlinks>
    <hyperlink ref="A12" r:id="rId1" display="nishikaku106@yahoo.co.jp"/>
  </hyperlinks>
  <printOptions/>
  <pageMargins left="0.7" right="0.7" top="0.75" bottom="0.75" header="0.3" footer="0.3"/>
  <pageSetup horizontalDpi="600" verticalDpi="600" orientation="portrait" paperSize="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2" width="3.50390625" style="0" bestFit="1" customWidth="1"/>
    <col min="3" max="3" width="5.375" style="0" customWidth="1"/>
    <col min="5" max="5" width="5.25390625" style="0" bestFit="1" customWidth="1"/>
    <col min="6" max="6" width="10.875" style="0" bestFit="1" customWidth="1"/>
    <col min="7" max="7" width="18.50390625" style="0" customWidth="1"/>
    <col min="8" max="8" width="10.875" style="0" customWidth="1"/>
    <col min="15" max="15" width="14.625" style="0" bestFit="1" customWidth="1"/>
  </cols>
  <sheetData>
    <row r="1" ht="13.5">
      <c r="C1" t="s">
        <v>20</v>
      </c>
    </row>
    <row r="9" spans="8:15" ht="13.5">
      <c r="H9" t="s">
        <v>130</v>
      </c>
      <c r="I9" t="s">
        <v>123</v>
      </c>
      <c r="J9" t="s">
        <v>124</v>
      </c>
      <c r="K9" t="s">
        <v>131</v>
      </c>
      <c r="L9" t="s">
        <v>128</v>
      </c>
      <c r="M9" t="s">
        <v>127</v>
      </c>
      <c r="N9" t="s">
        <v>125</v>
      </c>
      <c r="O9" t="s">
        <v>126</v>
      </c>
    </row>
    <row r="10" spans="3:15" ht="13.5">
      <c r="C10" s="2" t="s">
        <v>21</v>
      </c>
      <c r="D10" s="2" t="s">
        <v>22</v>
      </c>
      <c r="E10" s="2" t="s">
        <v>23</v>
      </c>
      <c r="F10" s="3" t="s">
        <v>0</v>
      </c>
      <c r="G10" s="1" t="s">
        <v>17</v>
      </c>
      <c r="H10" s="2" t="s">
        <v>136</v>
      </c>
      <c r="I10" s="1" t="s">
        <v>2</v>
      </c>
      <c r="J10" s="1" t="s">
        <v>120</v>
      </c>
      <c r="K10" s="1" t="s">
        <v>132</v>
      </c>
      <c r="L10" s="1" t="s">
        <v>129</v>
      </c>
      <c r="M10" s="1" t="s">
        <v>17</v>
      </c>
      <c r="N10" s="1" t="s">
        <v>1</v>
      </c>
      <c r="O10" s="1" t="s">
        <v>122</v>
      </c>
    </row>
    <row r="11" spans="1:15" ht="13.5">
      <c r="A11">
        <v>1</v>
      </c>
      <c r="B11">
        <v>1</v>
      </c>
      <c r="C11">
        <f>'入力用'!$A$5</f>
        <v>0</v>
      </c>
      <c r="D11" t="s">
        <v>24</v>
      </c>
      <c r="E11" t="s">
        <v>25</v>
      </c>
      <c r="F11" t="s">
        <v>33</v>
      </c>
      <c r="G11">
        <f>IF('入力用'!I11="","",'入力用'!I11)</f>
      </c>
      <c r="H11">
        <f>IF('入力用'!D11="","",'事務局用'!K11*100000000+'事務局用'!L11*10000000+'事務局用'!B11)</f>
      </c>
      <c r="I11" t="str">
        <f>IF('入力用'!M11=2,'入力用'!D11&amp;"      "&amp;'入力用'!E11&amp;" "&amp;'入力用'!H11,IF('入力用'!M11=3,'入力用'!D11&amp;"    "&amp;'入力用'!E11&amp;" "&amp;'入力用'!H11,IF('入力用'!M11=4,'入力用'!D11&amp;"  "&amp;'入力用'!E11&amp;" "&amp;'入力用'!H11,IF('入力用'!M11&gt;=5,'入力用'!D11&amp;'入力用'!E11&amp;" "&amp;'入力用'!H11,""))))</f>
        <v> </v>
      </c>
      <c r="J11">
        <f>IF('入力用'!F11="","",'入力用'!F11&amp;" "&amp;'入力用'!G11)</f>
      </c>
      <c r="K11">
        <v>1</v>
      </c>
      <c r="L11">
        <f>IF('入力用'!D11="","",VLOOKUP(C11,'入力用'!$B$71:$C$79,2,FALSE))</f>
      </c>
      <c r="M11">
        <f>IF('入力用'!D11="","",'入力用'!I11)</f>
      </c>
      <c r="N11">
        <f>IF('入力用'!C11="","",'入力用'!C11)</f>
      </c>
      <c r="O11">
        <f>IF('入力用'!D11="","",IF('入力用'!O11&gt;=71,'入力用'!N11&amp;TEXT('入力用'!K11,"00")&amp;TEXT('入力用'!L11,"00"),'入力用'!N11&amp;TEXT('入力用'!J11,"00")&amp;TEXT('入力用'!K11,"00")&amp;TEXT('入力用'!L11,"00")))</f>
      </c>
    </row>
    <row r="12" spans="1:15" ht="13.5">
      <c r="A12">
        <v>2</v>
      </c>
      <c r="B12">
        <v>2</v>
      </c>
      <c r="C12">
        <f>'入力用'!$A$5</f>
        <v>0</v>
      </c>
      <c r="D12" t="s">
        <v>24</v>
      </c>
      <c r="E12" t="s">
        <v>25</v>
      </c>
      <c r="F12" t="s">
        <v>34</v>
      </c>
      <c r="G12">
        <f>IF('入力用'!I12="","",'入力用'!I12)</f>
      </c>
      <c r="H12">
        <f>IF('入力用'!D12="","",'事務局用'!K12*100000000+'事務局用'!L12*10000000+'事務局用'!B12)</f>
      </c>
      <c r="I12" t="str">
        <f>IF('入力用'!M12=2,'入力用'!D12&amp;"      "&amp;'入力用'!E12&amp;" "&amp;'入力用'!H12,IF('入力用'!M12=3,'入力用'!D12&amp;"    "&amp;'入力用'!E12&amp;" "&amp;'入力用'!H12,IF('入力用'!M12=4,'入力用'!D12&amp;"  "&amp;'入力用'!E12&amp;" "&amp;'入力用'!H12,IF('入力用'!M12&gt;=5,'入力用'!D12&amp;'入力用'!E12&amp;" "&amp;'入力用'!H12,""))))</f>
        <v> </v>
      </c>
      <c r="J12">
        <f>IF('入力用'!F12="","",'入力用'!F12&amp;" "&amp;'入力用'!G12)</f>
      </c>
      <c r="K12">
        <v>1</v>
      </c>
      <c r="L12">
        <f>IF('入力用'!D12="","",VLOOKUP(C12,'入力用'!$B$71:$C$79,2,FALSE))</f>
      </c>
      <c r="M12">
        <f>IF('入力用'!D12="","",'入力用'!I12)</f>
      </c>
      <c r="N12">
        <f>IF('入力用'!C12="","",'入力用'!C12)</f>
      </c>
      <c r="O12">
        <f>IF('入力用'!D12="","",IF('入力用'!O12&gt;=71,'入力用'!N12&amp;TEXT('入力用'!K12,"00")&amp;TEXT('入力用'!L12,"00"),'入力用'!N12&amp;TEXT('入力用'!J12,"00")&amp;TEXT('入力用'!K12,"00")&amp;TEXT('入力用'!L12,"00")))</f>
      </c>
    </row>
    <row r="13" spans="1:15" ht="13.5">
      <c r="A13">
        <v>3</v>
      </c>
      <c r="B13">
        <v>3</v>
      </c>
      <c r="C13">
        <f>'入力用'!$A$5</f>
        <v>0</v>
      </c>
      <c r="D13" t="s">
        <v>24</v>
      </c>
      <c r="E13" t="s">
        <v>25</v>
      </c>
      <c r="F13" t="s">
        <v>35</v>
      </c>
      <c r="G13">
        <f>IF('入力用'!I13="","",'入力用'!I13)</f>
      </c>
      <c r="H13">
        <f>IF('入力用'!D13="","",'事務局用'!K13*100000000+'事務局用'!L13*10000000+'事務局用'!B13)</f>
      </c>
      <c r="I13" t="str">
        <f>IF('入力用'!M13=2,'入力用'!D13&amp;"      "&amp;'入力用'!E13&amp;" "&amp;'入力用'!H13,IF('入力用'!M13=3,'入力用'!D13&amp;"    "&amp;'入力用'!E13&amp;" "&amp;'入力用'!H13,IF('入力用'!M13=4,'入力用'!D13&amp;"  "&amp;'入力用'!E13&amp;" "&amp;'入力用'!H13,IF('入力用'!M13&gt;=5,'入力用'!D13&amp;'入力用'!E13&amp;" "&amp;'入力用'!H13,""))))</f>
        <v> </v>
      </c>
      <c r="J13">
        <f>IF('入力用'!F13="","",'入力用'!F13&amp;" "&amp;'入力用'!G13)</f>
      </c>
      <c r="K13">
        <v>1</v>
      </c>
      <c r="L13">
        <f>IF('入力用'!D13="","",VLOOKUP(C13,'入力用'!$B$71:$C$79,2,FALSE))</f>
      </c>
      <c r="M13">
        <f>IF('入力用'!D13="","",'入力用'!I13)</f>
      </c>
      <c r="N13">
        <f>IF('入力用'!C13="","",'入力用'!C13)</f>
      </c>
      <c r="O13">
        <f>IF('入力用'!D13="","",IF('入力用'!O13&gt;=71,'入力用'!N13&amp;TEXT('入力用'!K13,"00")&amp;TEXT('入力用'!L13,"00"),'入力用'!N13&amp;TEXT('入力用'!J13,"00")&amp;TEXT('入力用'!K13,"00")&amp;TEXT('入力用'!L13,"00")))</f>
      </c>
    </row>
    <row r="14" spans="1:15" ht="13.5">
      <c r="A14">
        <v>4</v>
      </c>
      <c r="B14">
        <v>4</v>
      </c>
      <c r="C14">
        <f>'入力用'!$A$5</f>
        <v>0</v>
      </c>
      <c r="D14" t="s">
        <v>24</v>
      </c>
      <c r="E14" t="s">
        <v>25</v>
      </c>
      <c r="F14" t="s">
        <v>36</v>
      </c>
      <c r="G14">
        <f>IF('入力用'!I14="","",'入力用'!I14)</f>
      </c>
      <c r="H14">
        <f>IF('入力用'!D14="","",'事務局用'!K14*100000000+'事務局用'!L14*10000000+'事務局用'!B14)</f>
      </c>
      <c r="I14" t="str">
        <f>IF('入力用'!M14=2,'入力用'!D14&amp;"      "&amp;'入力用'!E14&amp;" "&amp;'入力用'!H14,IF('入力用'!M14=3,'入力用'!D14&amp;"    "&amp;'入力用'!E14&amp;" "&amp;'入力用'!H14,IF('入力用'!M14=4,'入力用'!D14&amp;"  "&amp;'入力用'!E14&amp;" "&amp;'入力用'!H14,IF('入力用'!M14&gt;=5,'入力用'!D14&amp;'入力用'!E14&amp;" "&amp;'入力用'!H14,""))))</f>
        <v> </v>
      </c>
      <c r="J14">
        <f>IF('入力用'!F14="","",'入力用'!F14&amp;" "&amp;'入力用'!G14)</f>
      </c>
      <c r="K14">
        <v>1</v>
      </c>
      <c r="L14">
        <f>IF('入力用'!D14="","",VLOOKUP(C14,'入力用'!$B$71:$C$79,2,FALSE))</f>
      </c>
      <c r="M14">
        <f>IF('入力用'!D14="","",'入力用'!I14)</f>
      </c>
      <c r="N14">
        <f>IF('入力用'!C14="","",'入力用'!C14)</f>
      </c>
      <c r="O14">
        <f>IF('入力用'!D14="","",IF('入力用'!O14&gt;=71,'入力用'!N14&amp;TEXT('入力用'!K14,"00")&amp;TEXT('入力用'!L14,"00"),'入力用'!N14&amp;TEXT('入力用'!J14,"00")&amp;TEXT('入力用'!K14,"00")&amp;TEXT('入力用'!L14,"00")))</f>
      </c>
    </row>
    <row r="15" spans="1:15" ht="13.5">
      <c r="A15">
        <v>5</v>
      </c>
      <c r="B15">
        <v>5</v>
      </c>
      <c r="C15">
        <f>'入力用'!$A$5</f>
        <v>0</v>
      </c>
      <c r="D15" t="s">
        <v>24</v>
      </c>
      <c r="E15" t="s">
        <v>25</v>
      </c>
      <c r="F15" t="s">
        <v>37</v>
      </c>
      <c r="G15">
        <f>IF('入力用'!I15="","",'入力用'!I15)</f>
      </c>
      <c r="H15">
        <f>IF('入力用'!D15="","",'事務局用'!K15*100000000+'事務局用'!L15*10000000+'事務局用'!B15)</f>
      </c>
      <c r="I15" t="str">
        <f>IF('入力用'!M15=2,'入力用'!D15&amp;"      "&amp;'入力用'!E15&amp;" "&amp;'入力用'!H15,IF('入力用'!M15=3,'入力用'!D15&amp;"    "&amp;'入力用'!E15&amp;" "&amp;'入力用'!H15,IF('入力用'!M15=4,'入力用'!D15&amp;"  "&amp;'入力用'!E15&amp;" "&amp;'入力用'!H15,IF('入力用'!M15&gt;=5,'入力用'!D15&amp;'入力用'!E15&amp;" "&amp;'入力用'!H15,""))))</f>
        <v> </v>
      </c>
      <c r="J15">
        <f>IF('入力用'!F15="","",'入力用'!F15&amp;" "&amp;'入力用'!G15)</f>
      </c>
      <c r="K15">
        <v>1</v>
      </c>
      <c r="L15">
        <f>IF('入力用'!D15="","",VLOOKUP(C15,'入力用'!$B$71:$C$79,2,FALSE))</f>
      </c>
      <c r="M15">
        <f>IF('入力用'!D15="","",'入力用'!I15)</f>
      </c>
      <c r="N15">
        <f>IF('入力用'!C15="","",'入力用'!C15)</f>
      </c>
      <c r="O15">
        <f>IF('入力用'!D15="","",IF('入力用'!O15&gt;=71,'入力用'!N15&amp;TEXT('入力用'!K15,"00")&amp;TEXT('入力用'!L15,"00"),'入力用'!N15&amp;TEXT('入力用'!J15,"00")&amp;TEXT('入力用'!K15,"00")&amp;TEXT('入力用'!L15,"00")))</f>
      </c>
    </row>
    <row r="16" spans="1:15" ht="13.5">
      <c r="A16">
        <v>6</v>
      </c>
      <c r="B16">
        <v>6</v>
      </c>
      <c r="C16">
        <f>'入力用'!$A$5</f>
        <v>0</v>
      </c>
      <c r="D16" t="s">
        <v>24</v>
      </c>
      <c r="E16" t="s">
        <v>25</v>
      </c>
      <c r="F16" t="s">
        <v>38</v>
      </c>
      <c r="G16">
        <f>IF('入力用'!I16="","",'入力用'!I16)</f>
      </c>
      <c r="H16">
        <f>IF('入力用'!D16="","",'事務局用'!K16*100000000+'事務局用'!L16*10000000+'事務局用'!B16)</f>
      </c>
      <c r="I16" t="str">
        <f>IF('入力用'!M16=2,'入力用'!D16&amp;"      "&amp;'入力用'!E16&amp;" "&amp;'入力用'!H16,IF('入力用'!M16=3,'入力用'!D16&amp;"    "&amp;'入力用'!E16&amp;" "&amp;'入力用'!H16,IF('入力用'!M16=4,'入力用'!D16&amp;"  "&amp;'入力用'!E16&amp;" "&amp;'入力用'!H16,IF('入力用'!M16&gt;=5,'入力用'!D16&amp;'入力用'!E16&amp;" "&amp;'入力用'!H16,""))))</f>
        <v> </v>
      </c>
      <c r="J16">
        <f>IF('入力用'!F16="","",'入力用'!F16&amp;" "&amp;'入力用'!G16)</f>
      </c>
      <c r="K16">
        <v>1</v>
      </c>
      <c r="L16">
        <f>IF('入力用'!D16="","",VLOOKUP(C16,'入力用'!$B$71:$C$79,2,FALSE))</f>
      </c>
      <c r="M16">
        <f>IF('入力用'!D16="","",'入力用'!I16)</f>
      </c>
      <c r="N16">
        <f>IF('入力用'!C16="","",'入力用'!C16)</f>
      </c>
      <c r="O16">
        <f>IF('入力用'!D16="","",IF('入力用'!O16&gt;=71,'入力用'!N16&amp;TEXT('入力用'!K16,"00")&amp;TEXT('入力用'!L16,"00"),'入力用'!N16&amp;TEXT('入力用'!J16,"00")&amp;TEXT('入力用'!K16,"00")&amp;TEXT('入力用'!L16,"00")))</f>
      </c>
    </row>
    <row r="17" spans="1:15" ht="13.5">
      <c r="A17">
        <v>7</v>
      </c>
      <c r="B17">
        <v>7</v>
      </c>
      <c r="C17">
        <f>'入力用'!$A$5</f>
        <v>0</v>
      </c>
      <c r="D17" t="s">
        <v>24</v>
      </c>
      <c r="E17" t="s">
        <v>25</v>
      </c>
      <c r="F17" t="s">
        <v>27</v>
      </c>
      <c r="G17">
        <f>IF('入力用'!I17="","",'入力用'!I17)</f>
      </c>
      <c r="H17">
        <f>IF('入力用'!D17="","",'事務局用'!K17*100000000+'事務局用'!L17*10000000+'事務局用'!B17)</f>
      </c>
      <c r="I17" t="str">
        <f>IF('入力用'!M17=2,'入力用'!D17&amp;"      "&amp;'入力用'!E17&amp;" "&amp;'入力用'!H17,IF('入力用'!M17=3,'入力用'!D17&amp;"    "&amp;'入力用'!E17&amp;" "&amp;'入力用'!H17,IF('入力用'!M17=4,'入力用'!D17&amp;"  "&amp;'入力用'!E17&amp;" "&amp;'入力用'!H17,IF('入力用'!M17&gt;=5,'入力用'!D17&amp;'入力用'!E17&amp;" "&amp;'入力用'!H17,""))))</f>
        <v> </v>
      </c>
      <c r="J17">
        <f>IF('入力用'!F17="","",'入力用'!F17&amp;" "&amp;'入力用'!G17)</f>
      </c>
      <c r="K17">
        <v>1</v>
      </c>
      <c r="L17">
        <f>IF('入力用'!D17="","",VLOOKUP(C17,'入力用'!$B$71:$C$79,2,FALSE))</f>
      </c>
      <c r="M17">
        <f>IF('入力用'!D17="","",'入力用'!I17)</f>
      </c>
      <c r="N17">
        <f>IF('入力用'!C17="","",'入力用'!C17)</f>
      </c>
      <c r="O17">
        <f>IF('入力用'!D17="","",'入力用'!N17&amp;TEXT('入力用'!J17,"00")&amp;TEXT('入力用'!K17,"00")&amp;TEXT('入力用'!L17,"00"))</f>
      </c>
    </row>
    <row r="18" spans="1:14" ht="13.5">
      <c r="A18">
        <v>8</v>
      </c>
      <c r="B18">
        <v>8</v>
      </c>
      <c r="C18">
        <f>'入力用'!$A$5</f>
        <v>0</v>
      </c>
      <c r="D18" t="s">
        <v>24</v>
      </c>
      <c r="E18" t="s">
        <v>25</v>
      </c>
      <c r="F18" t="s">
        <v>28</v>
      </c>
      <c r="G18">
        <f>IF('入力用'!I18="","",'入力用'!I18)</f>
      </c>
      <c r="H18">
        <f>IF('入力用'!D18="","",'事務局用'!K18*100000000+'事務局用'!L18*10000000+'事務局用'!B18)</f>
      </c>
      <c r="I18" t="str">
        <f>IF('入力用'!M18=2,'入力用'!D18&amp;"      "&amp;'入力用'!E18&amp;" "&amp;'入力用'!H18,IF('入力用'!M18=3,'入力用'!D18&amp;"    "&amp;'入力用'!E18&amp;" "&amp;'入力用'!H18,IF('入力用'!M18=4,'入力用'!D18&amp;"  "&amp;'入力用'!E18&amp;" "&amp;'入力用'!H18,IF('入力用'!M18&gt;=5,'入力用'!D18&amp;'入力用'!E18&amp;" "&amp;'入力用'!H18,""))))</f>
        <v> </v>
      </c>
      <c r="J18">
        <f>IF('入力用'!F18="","",'入力用'!F18&amp;" "&amp;'入力用'!G18)</f>
      </c>
      <c r="K18">
        <v>1</v>
      </c>
      <c r="L18">
        <f>IF('入力用'!D18="","",VLOOKUP(C18,'入力用'!$B$71:$C$79,2,FALSE))</f>
      </c>
      <c r="M18">
        <f>IF('入力用'!D18="","",'入力用'!I18)</f>
      </c>
      <c r="N18">
        <f>IF('入力用'!C18="","",'入力用'!C18)</f>
      </c>
    </row>
    <row r="19" spans="1:14" ht="13.5">
      <c r="A19">
        <v>9</v>
      </c>
      <c r="B19">
        <v>9</v>
      </c>
      <c r="C19">
        <f>'入力用'!$A$5</f>
        <v>0</v>
      </c>
      <c r="D19" t="s">
        <v>24</v>
      </c>
      <c r="E19" t="s">
        <v>25</v>
      </c>
      <c r="F19" t="s">
        <v>29</v>
      </c>
      <c r="G19">
        <f>IF('入力用'!I19="","",'入力用'!I19)</f>
      </c>
      <c r="H19">
        <f>IF('入力用'!D19="","",'事務局用'!K19*100000000+'事務局用'!L19*10000000+'事務局用'!B19)</f>
      </c>
      <c r="I19" t="str">
        <f>IF('入力用'!M19=2,'入力用'!D19&amp;"      "&amp;'入力用'!E19&amp;" "&amp;'入力用'!H19,IF('入力用'!M19=3,'入力用'!D19&amp;"    "&amp;'入力用'!E19&amp;" "&amp;'入力用'!H19,IF('入力用'!M19=4,'入力用'!D19&amp;"  "&amp;'入力用'!E19&amp;" "&amp;'入力用'!H19,IF('入力用'!M19&gt;=5,'入力用'!D19&amp;'入力用'!E19&amp;" "&amp;'入力用'!H19,""))))</f>
        <v> </v>
      </c>
      <c r="J19">
        <f>IF('入力用'!F19="","",'入力用'!F19&amp;" "&amp;'入力用'!G19)</f>
      </c>
      <c r="K19">
        <v>1</v>
      </c>
      <c r="L19">
        <f>IF('入力用'!D19="","",VLOOKUP(C19,'入力用'!$B$71:$C$79,2,FALSE))</f>
      </c>
      <c r="M19">
        <f>IF('入力用'!D19="","",'入力用'!I19)</f>
      </c>
      <c r="N19">
        <f>IF('入力用'!C19="","",'入力用'!C19)</f>
      </c>
    </row>
    <row r="20" spans="1:14" ht="13.5">
      <c r="A20">
        <v>10</v>
      </c>
      <c r="B20">
        <v>10</v>
      </c>
      <c r="C20">
        <f>'入力用'!$A$5</f>
        <v>0</v>
      </c>
      <c r="D20" t="s">
        <v>24</v>
      </c>
      <c r="E20" t="s">
        <v>25</v>
      </c>
      <c r="F20" t="s">
        <v>30</v>
      </c>
      <c r="G20">
        <f>IF('入力用'!I20="","",'入力用'!I20)</f>
      </c>
      <c r="H20">
        <f>IF('入力用'!D20="","",'事務局用'!K20*100000000+'事務局用'!L20*10000000+'事務局用'!B20)</f>
      </c>
      <c r="I20" t="str">
        <f>IF('入力用'!M20=2,'入力用'!D20&amp;"      "&amp;'入力用'!E20&amp;" "&amp;'入力用'!H20,IF('入力用'!M20=3,'入力用'!D20&amp;"    "&amp;'入力用'!E20&amp;" "&amp;'入力用'!H20,IF('入力用'!M20=4,'入力用'!D20&amp;"  "&amp;'入力用'!E20&amp;" "&amp;'入力用'!H20,IF('入力用'!M20&gt;=5,'入力用'!D20&amp;'入力用'!E20&amp;" "&amp;'入力用'!H20,""))))</f>
        <v> </v>
      </c>
      <c r="J20">
        <f>IF('入力用'!F20="","",'入力用'!F20&amp;" "&amp;'入力用'!G20)</f>
      </c>
      <c r="K20">
        <v>1</v>
      </c>
      <c r="L20">
        <f>IF('入力用'!D20="","",VLOOKUP(C20,'入力用'!$B$71:$C$79,2,FALSE))</f>
      </c>
      <c r="M20">
        <f>IF('入力用'!D20="","",'入力用'!I20)</f>
      </c>
      <c r="N20">
        <f>IF('入力用'!C20="","",'入力用'!C20)</f>
      </c>
    </row>
    <row r="21" spans="1:14" ht="13.5">
      <c r="A21">
        <v>11</v>
      </c>
      <c r="B21">
        <v>11</v>
      </c>
      <c r="C21">
        <f>'入力用'!$A$5</f>
        <v>0</v>
      </c>
      <c r="D21" t="s">
        <v>24</v>
      </c>
      <c r="E21" t="s">
        <v>25</v>
      </c>
      <c r="F21" t="s">
        <v>31</v>
      </c>
      <c r="G21">
        <f>IF('入力用'!I21="","",'入力用'!I21)</f>
      </c>
      <c r="H21">
        <f>IF('入力用'!D21="","",'事務局用'!K21*100000000+'事務局用'!L21*10000000+'事務局用'!B21)</f>
      </c>
      <c r="I21" t="str">
        <f>IF('入力用'!M21=2,'入力用'!D21&amp;"      "&amp;'入力用'!E21&amp;" "&amp;'入力用'!H21,IF('入力用'!M21=3,'入力用'!D21&amp;"    "&amp;'入力用'!E21&amp;" "&amp;'入力用'!H21,IF('入力用'!M21=4,'入力用'!D21&amp;"  "&amp;'入力用'!E21&amp;" "&amp;'入力用'!H21,IF('入力用'!M21&gt;=5,'入力用'!D21&amp;'入力用'!E21&amp;" "&amp;'入力用'!H21,""))))</f>
        <v> </v>
      </c>
      <c r="J21">
        <f>IF('入力用'!F21="","",'入力用'!F21&amp;" "&amp;'入力用'!G21)</f>
      </c>
      <c r="K21">
        <v>1</v>
      </c>
      <c r="L21">
        <f>IF('入力用'!D21="","",VLOOKUP(C21,'入力用'!$B$71:$C$79,2,FALSE))</f>
      </c>
      <c r="M21">
        <f>IF('入力用'!D21="","",'入力用'!I21)</f>
      </c>
      <c r="N21">
        <f>IF('入力用'!C21="","",'入力用'!C21)</f>
      </c>
    </row>
    <row r="22" spans="1:14" ht="13.5">
      <c r="A22">
        <v>12</v>
      </c>
      <c r="B22">
        <v>12</v>
      </c>
      <c r="C22">
        <f>'入力用'!$A$5</f>
        <v>0</v>
      </c>
      <c r="D22" t="s">
        <v>24</v>
      </c>
      <c r="E22" t="s">
        <v>25</v>
      </c>
      <c r="F22" t="s">
        <v>32</v>
      </c>
      <c r="G22">
        <f>IF('入力用'!I22="","",'入力用'!I22)</f>
      </c>
      <c r="H22">
        <f>IF('入力用'!D22="","",'事務局用'!K22*100000000+'事務局用'!L22*10000000+'事務局用'!B22)</f>
      </c>
      <c r="I22" t="str">
        <f>IF('入力用'!M22=2,'入力用'!D22&amp;"      "&amp;'入力用'!E22&amp;" "&amp;'入力用'!H22,IF('入力用'!M22=3,'入力用'!D22&amp;"    "&amp;'入力用'!E22&amp;" "&amp;'入力用'!H22,IF('入力用'!M22=4,'入力用'!D22&amp;"  "&amp;'入力用'!E22&amp;" "&amp;'入力用'!H22,IF('入力用'!M22&gt;=5,'入力用'!D22&amp;'入力用'!E22&amp;" "&amp;'入力用'!H22,""))))</f>
        <v> </v>
      </c>
      <c r="J22">
        <f>IF('入力用'!F22="","",'入力用'!F22&amp;" "&amp;'入力用'!G22)</f>
      </c>
      <c r="K22">
        <v>1</v>
      </c>
      <c r="L22">
        <f>IF('入力用'!D22="","",VLOOKUP(C22,'入力用'!$B$71:$C$79,2,FALSE))</f>
      </c>
      <c r="M22">
        <f>IF('入力用'!D22="","",'入力用'!I22)</f>
      </c>
      <c r="N22">
        <f>IF('入力用'!C22="","",'入力用'!C22)</f>
      </c>
    </row>
    <row r="23" spans="1:15" ht="13.5">
      <c r="A23">
        <v>13</v>
      </c>
      <c r="B23">
        <v>13</v>
      </c>
      <c r="C23">
        <f>'入力用'!$A$5</f>
        <v>0</v>
      </c>
      <c r="D23" t="s">
        <v>41</v>
      </c>
      <c r="E23" t="s">
        <v>25</v>
      </c>
      <c r="F23" t="s">
        <v>33</v>
      </c>
      <c r="G23">
        <f>IF('入力用'!I23="","",'入力用'!I23)</f>
      </c>
      <c r="H23">
        <f>IF('入力用'!D23="","",'事務局用'!K23*100000000+'事務局用'!L23*10000000+'事務局用'!B23)</f>
      </c>
      <c r="I23" t="str">
        <f>IF('入力用'!M23=2,'入力用'!D23&amp;"      "&amp;'入力用'!E23&amp;" "&amp;'入力用'!H23,IF('入力用'!M23=3,'入力用'!D23&amp;"    "&amp;'入力用'!E23&amp;" "&amp;'入力用'!H23,IF('入力用'!M23=4,'入力用'!D23&amp;"  "&amp;'入力用'!E23&amp;" "&amp;'入力用'!H23,IF('入力用'!M23&gt;=5,'入力用'!D23&amp;'入力用'!E23&amp;" "&amp;'入力用'!H23,""))))</f>
        <v> </v>
      </c>
      <c r="J23">
        <f>IF('入力用'!F23="","",'入力用'!F23&amp;" "&amp;'入力用'!G23)</f>
      </c>
      <c r="K23">
        <v>1</v>
      </c>
      <c r="L23">
        <f>IF('入力用'!D23="","",VLOOKUP(C23,'入力用'!$B$71:$C$79,2,FALSE))</f>
      </c>
      <c r="M23">
        <f>IF('入力用'!D23="","",'入力用'!I23)</f>
      </c>
      <c r="N23">
        <f>IF('入力用'!C23="","",'入力用'!C23)</f>
      </c>
      <c r="O23">
        <f>IF('入力用'!D23="","",IF('入力用'!O23&gt;=71,'入力用'!N23&amp;TEXT('入力用'!K23,"00")&amp;TEXT('入力用'!L23,"00"),'入力用'!N23&amp;TEXT('入力用'!J23,"00")&amp;TEXT('入力用'!K23,"00")&amp;TEXT('入力用'!L23,"00")))</f>
      </c>
    </row>
    <row r="24" spans="1:15" ht="13.5">
      <c r="A24">
        <v>14</v>
      </c>
      <c r="B24">
        <v>14</v>
      </c>
      <c r="C24">
        <f>'入力用'!$A$5</f>
        <v>0</v>
      </c>
      <c r="D24" t="s">
        <v>41</v>
      </c>
      <c r="E24" t="s">
        <v>25</v>
      </c>
      <c r="F24" t="s">
        <v>34</v>
      </c>
      <c r="G24">
        <f>IF('入力用'!I24="","",'入力用'!I24)</f>
      </c>
      <c r="H24">
        <f>IF('入力用'!D24="","",'事務局用'!K24*100000000+'事務局用'!L24*10000000+'事務局用'!B24)</f>
      </c>
      <c r="I24" t="str">
        <f>IF('入力用'!M24=2,'入力用'!D24&amp;"      "&amp;'入力用'!E24&amp;" "&amp;'入力用'!H24,IF('入力用'!M24=3,'入力用'!D24&amp;"    "&amp;'入力用'!E24&amp;" "&amp;'入力用'!H24,IF('入力用'!M24=4,'入力用'!D24&amp;"  "&amp;'入力用'!E24&amp;" "&amp;'入力用'!H24,IF('入力用'!M24&gt;=5,'入力用'!D24&amp;'入力用'!E24&amp;" "&amp;'入力用'!H24,""))))</f>
        <v> </v>
      </c>
      <c r="J24">
        <f>IF('入力用'!F24="","",'入力用'!F24&amp;" "&amp;'入力用'!G24)</f>
      </c>
      <c r="K24">
        <v>1</v>
      </c>
      <c r="L24">
        <f>IF('入力用'!D24="","",VLOOKUP(C24,'入力用'!$B$71:$C$79,2,FALSE))</f>
      </c>
      <c r="M24">
        <f>IF('入力用'!D24="","",'入力用'!I24)</f>
      </c>
      <c r="N24">
        <f>IF('入力用'!C24="","",'入力用'!C24)</f>
      </c>
      <c r="O24">
        <f>IF('入力用'!D24="","",IF('入力用'!O24&gt;=71,'入力用'!N24&amp;TEXT('入力用'!K24,"00")&amp;TEXT('入力用'!L24,"00"),'入力用'!N24&amp;TEXT('入力用'!J24,"00")&amp;TEXT('入力用'!K24,"00")&amp;TEXT('入力用'!L24,"00")))</f>
      </c>
    </row>
    <row r="25" spans="1:15" ht="13.5">
      <c r="A25">
        <v>15</v>
      </c>
      <c r="B25">
        <v>15</v>
      </c>
      <c r="C25">
        <f>'入力用'!$A$5</f>
        <v>0</v>
      </c>
      <c r="D25" t="s">
        <v>41</v>
      </c>
      <c r="E25" t="s">
        <v>25</v>
      </c>
      <c r="F25" t="s">
        <v>39</v>
      </c>
      <c r="G25">
        <f>IF('入力用'!I25="","",'入力用'!I25)</f>
      </c>
      <c r="H25">
        <f>IF('入力用'!D25="","",'事務局用'!K25*100000000+'事務局用'!L25*10000000+'事務局用'!B25)</f>
      </c>
      <c r="I25" t="str">
        <f>IF('入力用'!M25=2,'入力用'!D25&amp;"      "&amp;'入力用'!E25&amp;" "&amp;'入力用'!H25,IF('入力用'!M25=3,'入力用'!D25&amp;"    "&amp;'入力用'!E25&amp;" "&amp;'入力用'!H25,IF('入力用'!M25=4,'入力用'!D25&amp;"  "&amp;'入力用'!E25&amp;" "&amp;'入力用'!H25,IF('入力用'!M25&gt;=5,'入力用'!D25&amp;'入力用'!E25&amp;" "&amp;'入力用'!H25,""))))</f>
        <v> </v>
      </c>
      <c r="J25">
        <f>IF('入力用'!F25="","",'入力用'!F25&amp;" "&amp;'入力用'!G25)</f>
      </c>
      <c r="K25">
        <v>1</v>
      </c>
      <c r="L25">
        <f>IF('入力用'!D25="","",VLOOKUP(C25,'入力用'!$B$71:$C$79,2,FALSE))</f>
      </c>
      <c r="M25">
        <f>IF('入力用'!D25="","",'入力用'!I25)</f>
      </c>
      <c r="N25">
        <f>IF('入力用'!C25="","",'入力用'!C25)</f>
      </c>
      <c r="O25">
        <f>IF('入力用'!D25="","",IF('入力用'!O25&gt;=71,'入力用'!N25&amp;TEXT('入力用'!K25,"00")&amp;TEXT('入力用'!L25,"00"),'入力用'!N25&amp;TEXT('入力用'!J25,"00")&amp;TEXT('入力用'!K25,"00")&amp;TEXT('入力用'!L25,"00")))</f>
      </c>
    </row>
    <row r="26" spans="1:15" ht="13.5">
      <c r="A26">
        <v>16</v>
      </c>
      <c r="B26">
        <v>16</v>
      </c>
      <c r="C26">
        <f>'入力用'!$A$5</f>
        <v>0</v>
      </c>
      <c r="D26" t="s">
        <v>41</v>
      </c>
      <c r="E26" t="s">
        <v>25</v>
      </c>
      <c r="F26" t="s">
        <v>36</v>
      </c>
      <c r="G26">
        <f>IF('入力用'!I26="","",'入力用'!I26)</f>
      </c>
      <c r="H26">
        <f>IF('入力用'!D26="","",'事務局用'!K26*100000000+'事務局用'!L26*10000000+'事務局用'!B26)</f>
      </c>
      <c r="I26" t="str">
        <f>IF('入力用'!M26=2,'入力用'!D26&amp;"      "&amp;'入力用'!E26&amp;" "&amp;'入力用'!H26,IF('入力用'!M26=3,'入力用'!D26&amp;"    "&amp;'入力用'!E26&amp;" "&amp;'入力用'!H26,IF('入力用'!M26=4,'入力用'!D26&amp;"  "&amp;'入力用'!E26&amp;" "&amp;'入力用'!H26,IF('入力用'!M26&gt;=5,'入力用'!D26&amp;'入力用'!E26&amp;" "&amp;'入力用'!H26,""))))</f>
        <v> </v>
      </c>
      <c r="J26">
        <f>IF('入力用'!F26="","",'入力用'!F26&amp;" "&amp;'入力用'!G26)</f>
      </c>
      <c r="K26">
        <v>1</v>
      </c>
      <c r="L26">
        <f>IF('入力用'!D26="","",VLOOKUP(C26,'入力用'!$B$71:$C$79,2,FALSE))</f>
      </c>
      <c r="M26">
        <f>IF('入力用'!D26="","",'入力用'!I26)</f>
      </c>
      <c r="N26">
        <f>IF('入力用'!C26="","",'入力用'!C26)</f>
      </c>
      <c r="O26">
        <f>IF('入力用'!D26="","",IF('入力用'!O26&gt;=71,'入力用'!N26&amp;TEXT('入力用'!K26,"00")&amp;TEXT('入力用'!L26,"00"),'入力用'!N26&amp;TEXT('入力用'!J26,"00")&amp;TEXT('入力用'!K26,"00")&amp;TEXT('入力用'!L26,"00")))</f>
      </c>
    </row>
    <row r="27" spans="1:15" ht="13.5">
      <c r="A27">
        <v>17</v>
      </c>
      <c r="B27">
        <v>17</v>
      </c>
      <c r="C27">
        <f>'入力用'!$A$5</f>
        <v>0</v>
      </c>
      <c r="D27" t="s">
        <v>41</v>
      </c>
      <c r="E27" t="s">
        <v>25</v>
      </c>
      <c r="F27" t="s">
        <v>37</v>
      </c>
      <c r="G27">
        <f>IF('入力用'!I27="","",'入力用'!I27)</f>
      </c>
      <c r="H27">
        <f>IF('入力用'!D27="","",'事務局用'!K27*100000000+'事務局用'!L27*10000000+'事務局用'!B27)</f>
      </c>
      <c r="I27" t="str">
        <f>IF('入力用'!M27=2,'入力用'!D27&amp;"      "&amp;'入力用'!E27&amp;" "&amp;'入力用'!H27,IF('入力用'!M27=3,'入力用'!D27&amp;"    "&amp;'入力用'!E27&amp;" "&amp;'入力用'!H27,IF('入力用'!M27=4,'入力用'!D27&amp;"  "&amp;'入力用'!E27&amp;" "&amp;'入力用'!H27,IF('入力用'!M27&gt;=5,'入力用'!D27&amp;'入力用'!E27&amp;" "&amp;'入力用'!H27,""))))</f>
        <v> </v>
      </c>
      <c r="J27">
        <f>IF('入力用'!F27="","",'入力用'!F27&amp;" "&amp;'入力用'!G27)</f>
      </c>
      <c r="K27">
        <v>1</v>
      </c>
      <c r="L27">
        <f>IF('入力用'!D27="","",VLOOKUP(C27,'入力用'!$B$71:$C$79,2,FALSE))</f>
      </c>
      <c r="M27">
        <f>IF('入力用'!D27="","",'入力用'!I27)</f>
      </c>
      <c r="N27">
        <f>IF('入力用'!C27="","",'入力用'!C27)</f>
      </c>
      <c r="O27">
        <f>IF('入力用'!D27="","",IF('入力用'!O27&gt;=71,'入力用'!N27&amp;TEXT('入力用'!K27,"00")&amp;TEXT('入力用'!L27,"00"),'入力用'!N27&amp;TEXT('入力用'!J27,"00")&amp;TEXT('入力用'!K27,"00")&amp;TEXT('入力用'!L27,"00")))</f>
      </c>
    </row>
    <row r="28" spans="1:15" ht="13.5">
      <c r="A28">
        <v>18</v>
      </c>
      <c r="B28">
        <v>18</v>
      </c>
      <c r="C28">
        <f>'入力用'!$A$5</f>
        <v>0</v>
      </c>
      <c r="D28" t="s">
        <v>41</v>
      </c>
      <c r="E28" t="s">
        <v>25</v>
      </c>
      <c r="F28" t="s">
        <v>40</v>
      </c>
      <c r="G28">
        <f>IF('入力用'!I28="","",'入力用'!I28)</f>
      </c>
      <c r="H28">
        <f>IF('入力用'!D28="","",'事務局用'!K28*100000000+'事務局用'!L28*10000000+'事務局用'!B28)</f>
      </c>
      <c r="I28" t="str">
        <f>IF('入力用'!M28=2,'入力用'!D28&amp;"      "&amp;'入力用'!E28&amp;" "&amp;'入力用'!H28,IF('入力用'!M28=3,'入力用'!D28&amp;"    "&amp;'入力用'!E28&amp;" "&amp;'入力用'!H28,IF('入力用'!M28=4,'入力用'!D28&amp;"  "&amp;'入力用'!E28&amp;" "&amp;'入力用'!H28,IF('入力用'!M28&gt;=5,'入力用'!D28&amp;'入力用'!E28&amp;" "&amp;'入力用'!H28,""))))</f>
        <v> </v>
      </c>
      <c r="J28">
        <f>IF('入力用'!F28="","",'入力用'!F28&amp;" "&amp;'入力用'!G28)</f>
      </c>
      <c r="K28">
        <v>1</v>
      </c>
      <c r="L28">
        <f>IF('入力用'!D28="","",VLOOKUP(C28,'入力用'!$B$71:$C$79,2,FALSE))</f>
      </c>
      <c r="M28">
        <f>IF('入力用'!D28="","",'入力用'!I28)</f>
      </c>
      <c r="N28">
        <f>IF('入力用'!C28="","",'入力用'!C28)</f>
      </c>
      <c r="O28">
        <f>IF('入力用'!D28="","",IF('入力用'!O28&gt;=71,'入力用'!N28&amp;TEXT('入力用'!K28,"00")&amp;TEXT('入力用'!L28,"00"),'入力用'!N28&amp;TEXT('入力用'!J28,"00")&amp;TEXT('入力用'!K28,"00")&amp;TEXT('入力用'!L28,"00")))</f>
      </c>
    </row>
    <row r="29" spans="1:15" ht="13.5">
      <c r="A29">
        <v>19</v>
      </c>
      <c r="B29">
        <v>19</v>
      </c>
      <c r="C29">
        <f>'入力用'!$A$5</f>
        <v>0</v>
      </c>
      <c r="D29" t="s">
        <v>41</v>
      </c>
      <c r="E29" t="s">
        <v>25</v>
      </c>
      <c r="F29" t="s">
        <v>26</v>
      </c>
      <c r="G29">
        <f>IF('入力用'!I29="","",'入力用'!I29)</f>
      </c>
      <c r="H29">
        <f>IF('入力用'!D29="","",'事務局用'!K29*100000000+'事務局用'!L29*10000000+'事務局用'!B29)</f>
      </c>
      <c r="I29" t="str">
        <f>IF('入力用'!M29=2,'入力用'!D29&amp;"      "&amp;'入力用'!E29&amp;" "&amp;'入力用'!H29,IF('入力用'!M29=3,'入力用'!D29&amp;"    "&amp;'入力用'!E29&amp;" "&amp;'入力用'!H29,IF('入力用'!M29=4,'入力用'!D29&amp;"  "&amp;'入力用'!E29&amp;" "&amp;'入力用'!H29,IF('入力用'!M29&gt;=5,'入力用'!D29&amp;'入力用'!E29&amp;" "&amp;'入力用'!H29,""))))</f>
        <v> </v>
      </c>
      <c r="J29">
        <f>IF('入力用'!F29="","",'入力用'!F29&amp;" "&amp;'入力用'!G29)</f>
      </c>
      <c r="K29">
        <v>1</v>
      </c>
      <c r="L29">
        <f>IF('入力用'!D29="","",VLOOKUP(C29,'入力用'!$B$71:$C$79,2,FALSE))</f>
      </c>
      <c r="M29">
        <f>IF('入力用'!D29="","",'入力用'!I29)</f>
      </c>
      <c r="N29">
        <f>IF('入力用'!C29="","",'入力用'!C29)</f>
      </c>
      <c r="O29">
        <f>IF('入力用'!D29="","",'入力用'!N29&amp;TEXT('入力用'!J29,"00")&amp;TEXT('入力用'!K29,"00")&amp;TEXT('入力用'!L29,"00"))</f>
      </c>
    </row>
    <row r="30" spans="1:14" ht="13.5">
      <c r="A30">
        <v>20</v>
      </c>
      <c r="B30">
        <v>20</v>
      </c>
      <c r="C30">
        <f>'入力用'!$A$5</f>
        <v>0</v>
      </c>
      <c r="D30" t="s">
        <v>41</v>
      </c>
      <c r="E30" t="s">
        <v>25</v>
      </c>
      <c r="F30" t="s">
        <v>28</v>
      </c>
      <c r="G30">
        <f>IF('入力用'!I30="","",'入力用'!I30)</f>
      </c>
      <c r="H30">
        <f>IF('入力用'!D30="","",'事務局用'!K30*100000000+'事務局用'!L30*10000000+'事務局用'!B30)</f>
      </c>
      <c r="I30" t="str">
        <f>IF('入力用'!M30=2,'入力用'!D30&amp;"      "&amp;'入力用'!E30&amp;" "&amp;'入力用'!H30,IF('入力用'!M30=3,'入力用'!D30&amp;"    "&amp;'入力用'!E30&amp;" "&amp;'入力用'!H30,IF('入力用'!M30=4,'入力用'!D30&amp;"  "&amp;'入力用'!E30&amp;" "&amp;'入力用'!H30,IF('入力用'!M30&gt;=5,'入力用'!D30&amp;'入力用'!E30&amp;" "&amp;'入力用'!H30,""))))</f>
        <v> </v>
      </c>
      <c r="J30">
        <f>IF('入力用'!F30="","",'入力用'!F30&amp;" "&amp;'入力用'!G30)</f>
      </c>
      <c r="K30">
        <v>1</v>
      </c>
      <c r="L30">
        <f>IF('入力用'!D30="","",VLOOKUP(C30,'入力用'!$B$71:$C$79,2,FALSE))</f>
      </c>
      <c r="M30">
        <f>IF('入力用'!D30="","",'入力用'!I30)</f>
      </c>
      <c r="N30">
        <f>IF('入力用'!C30="","",'入力用'!C30)</f>
      </c>
    </row>
    <row r="31" spans="1:14" ht="13.5">
      <c r="A31">
        <v>21</v>
      </c>
      <c r="B31">
        <v>21</v>
      </c>
      <c r="C31">
        <f>'入力用'!$A$5</f>
        <v>0</v>
      </c>
      <c r="D31" t="s">
        <v>41</v>
      </c>
      <c r="E31" t="s">
        <v>25</v>
      </c>
      <c r="F31" t="s">
        <v>29</v>
      </c>
      <c r="G31">
        <f>IF('入力用'!I31="","",'入力用'!I31)</f>
      </c>
      <c r="H31">
        <f>IF('入力用'!D31="","",'事務局用'!K31*100000000+'事務局用'!L31*10000000+'事務局用'!B31)</f>
      </c>
      <c r="I31" t="str">
        <f>IF('入力用'!M31=2,'入力用'!D31&amp;"      "&amp;'入力用'!E31&amp;" "&amp;'入力用'!H31,IF('入力用'!M31=3,'入力用'!D31&amp;"    "&amp;'入力用'!E31&amp;" "&amp;'入力用'!H31,IF('入力用'!M31=4,'入力用'!D31&amp;"  "&amp;'入力用'!E31&amp;" "&amp;'入力用'!H31,IF('入力用'!M31&gt;=5,'入力用'!D31&amp;'入力用'!E31&amp;" "&amp;'入力用'!H31,""))))</f>
        <v> </v>
      </c>
      <c r="J31">
        <f>IF('入力用'!F31="","",'入力用'!F31&amp;" "&amp;'入力用'!G31)</f>
      </c>
      <c r="K31">
        <v>1</v>
      </c>
      <c r="L31">
        <f>IF('入力用'!D31="","",VLOOKUP(C31,'入力用'!$B$71:$C$79,2,FALSE))</f>
      </c>
      <c r="M31">
        <f>IF('入力用'!D31="","",'入力用'!I31)</f>
      </c>
      <c r="N31">
        <f>IF('入力用'!C31="","",'入力用'!C31)</f>
      </c>
    </row>
    <row r="32" spans="1:14" ht="13.5">
      <c r="A32">
        <v>22</v>
      </c>
      <c r="B32">
        <v>22</v>
      </c>
      <c r="C32">
        <f>'入力用'!$A$5</f>
        <v>0</v>
      </c>
      <c r="D32" t="s">
        <v>41</v>
      </c>
      <c r="E32" t="s">
        <v>25</v>
      </c>
      <c r="F32" t="s">
        <v>30</v>
      </c>
      <c r="G32">
        <f>IF('入力用'!I32="","",'入力用'!I32)</f>
      </c>
      <c r="H32">
        <f>IF('入力用'!D32="","",'事務局用'!K32*100000000+'事務局用'!L32*10000000+'事務局用'!B32)</f>
      </c>
      <c r="I32" t="str">
        <f>IF('入力用'!M32=2,'入力用'!D32&amp;"      "&amp;'入力用'!E32&amp;" "&amp;'入力用'!H32,IF('入力用'!M32=3,'入力用'!D32&amp;"    "&amp;'入力用'!E32&amp;" "&amp;'入力用'!H32,IF('入力用'!M32=4,'入力用'!D32&amp;"  "&amp;'入力用'!E32&amp;" "&amp;'入力用'!H32,IF('入力用'!M32&gt;=5,'入力用'!D32&amp;'入力用'!E32&amp;" "&amp;'入力用'!H32,""))))</f>
        <v> </v>
      </c>
      <c r="J32">
        <f>IF('入力用'!F32="","",'入力用'!F32&amp;" "&amp;'入力用'!G32)</f>
      </c>
      <c r="K32">
        <v>1</v>
      </c>
      <c r="L32">
        <f>IF('入力用'!D32="","",VLOOKUP(C32,'入力用'!$B$71:$C$79,2,FALSE))</f>
      </c>
      <c r="M32">
        <f>IF('入力用'!D32="","",'入力用'!I32)</f>
      </c>
      <c r="N32">
        <f>IF('入力用'!C32="","",'入力用'!C32)</f>
      </c>
    </row>
    <row r="33" spans="1:14" ht="13.5">
      <c r="A33">
        <v>23</v>
      </c>
      <c r="B33">
        <v>23</v>
      </c>
      <c r="C33">
        <f>'入力用'!$A$5</f>
        <v>0</v>
      </c>
      <c r="D33" t="s">
        <v>41</v>
      </c>
      <c r="E33" t="s">
        <v>25</v>
      </c>
      <c r="F33" t="s">
        <v>31</v>
      </c>
      <c r="G33">
        <f>IF('入力用'!I33="","",'入力用'!I33)</f>
      </c>
      <c r="H33">
        <f>IF('入力用'!D33="","",'事務局用'!K33*100000000+'事務局用'!L33*10000000+'事務局用'!B33)</f>
      </c>
      <c r="I33" t="str">
        <f>IF('入力用'!M33=2,'入力用'!D33&amp;"      "&amp;'入力用'!E33&amp;" "&amp;'入力用'!H33,IF('入力用'!M33=3,'入力用'!D33&amp;"    "&amp;'入力用'!E33&amp;" "&amp;'入力用'!H33,IF('入力用'!M33=4,'入力用'!D33&amp;"  "&amp;'入力用'!E33&amp;" "&amp;'入力用'!H33,IF('入力用'!M33&gt;=5,'入力用'!D33&amp;'入力用'!E33&amp;" "&amp;'入力用'!H33,""))))</f>
        <v> </v>
      </c>
      <c r="J33">
        <f>IF('入力用'!F33="","",'入力用'!F33&amp;" "&amp;'入力用'!G33)</f>
      </c>
      <c r="K33">
        <v>1</v>
      </c>
      <c r="L33">
        <f>IF('入力用'!D33="","",VLOOKUP(C33,'入力用'!$B$71:$C$79,2,FALSE))</f>
      </c>
      <c r="M33">
        <f>IF('入力用'!D33="","",'入力用'!I33)</f>
      </c>
      <c r="N33">
        <f>IF('入力用'!C33="","",'入力用'!C33)</f>
      </c>
    </row>
    <row r="34" spans="1:14" ht="13.5">
      <c r="A34">
        <v>24</v>
      </c>
      <c r="B34">
        <v>24</v>
      </c>
      <c r="C34">
        <f>'入力用'!$A$5</f>
        <v>0</v>
      </c>
      <c r="D34" t="s">
        <v>41</v>
      </c>
      <c r="E34" t="s">
        <v>25</v>
      </c>
      <c r="F34" t="s">
        <v>32</v>
      </c>
      <c r="G34">
        <f>IF('入力用'!I34="","",'入力用'!I34)</f>
      </c>
      <c r="H34">
        <f>IF('入力用'!D34="","",'事務局用'!K34*100000000+'事務局用'!L34*10000000+'事務局用'!B34)</f>
      </c>
      <c r="I34" t="str">
        <f>IF('入力用'!M34=2,'入力用'!D34&amp;"      "&amp;'入力用'!E34&amp;" "&amp;'入力用'!H34,IF('入力用'!M34=3,'入力用'!D34&amp;"    "&amp;'入力用'!E34&amp;" "&amp;'入力用'!H34,IF('入力用'!M34=4,'入力用'!D34&amp;"  "&amp;'入力用'!E34&amp;" "&amp;'入力用'!H34,IF('入力用'!M34&gt;=5,'入力用'!D34&amp;'入力用'!E34&amp;" "&amp;'入力用'!H34,""))))</f>
        <v> </v>
      </c>
      <c r="J34">
        <f>IF('入力用'!F34="","",'入力用'!F34&amp;" "&amp;'入力用'!G34)</f>
      </c>
      <c r="K34">
        <v>1</v>
      </c>
      <c r="L34">
        <f>IF('入力用'!D34="","",VLOOKUP(C34,'入力用'!$B$71:$C$79,2,FALSE))</f>
      </c>
      <c r="M34">
        <f>IF('入力用'!D34="","",'入力用'!I34)</f>
      </c>
      <c r="N34">
        <f>IF('入力用'!C34="","",'入力用'!C34)</f>
      </c>
    </row>
    <row r="35" spans="1:15" ht="13.5">
      <c r="A35">
        <v>25</v>
      </c>
      <c r="B35">
        <v>25</v>
      </c>
      <c r="C35">
        <f>'入力用'!$A$5</f>
        <v>0</v>
      </c>
      <c r="D35" t="s">
        <v>42</v>
      </c>
      <c r="E35" t="s">
        <v>25</v>
      </c>
      <c r="F35" t="s">
        <v>43</v>
      </c>
      <c r="G35">
        <f>IF('入力用'!I35="","",'入力用'!I35)</f>
      </c>
      <c r="H35">
        <f>IF('入力用'!D35="","",'事務局用'!K35*100000000+'事務局用'!L35*10000000+'事務局用'!B35)</f>
      </c>
      <c r="I35" t="str">
        <f>IF('入力用'!M35=2,'入力用'!D35&amp;"      "&amp;'入力用'!E35&amp;" "&amp;'入力用'!H35,IF('入力用'!M35=3,'入力用'!D35&amp;"    "&amp;'入力用'!E35&amp;" "&amp;'入力用'!H35,IF('入力用'!M35=4,'入力用'!D35&amp;"  "&amp;'入力用'!E35&amp;" "&amp;'入力用'!H35,IF('入力用'!M35&gt;=5,'入力用'!D35&amp;'入力用'!E35&amp;" "&amp;'入力用'!H35,""))))</f>
        <v> </v>
      </c>
      <c r="J35">
        <f>IF('入力用'!F35="","",'入力用'!F35&amp;" "&amp;'入力用'!G35)</f>
      </c>
      <c r="K35">
        <v>1</v>
      </c>
      <c r="L35">
        <f>IF('入力用'!D35="","",VLOOKUP(C35,'入力用'!$B$71:$C$79,2,FALSE))</f>
      </c>
      <c r="M35">
        <f>IF('入力用'!D35="","",'入力用'!I35)</f>
      </c>
      <c r="N35">
        <f>IF('入力用'!C35="","",'入力用'!C35)</f>
      </c>
      <c r="O35">
        <f>IF('入力用'!D35="","",IF('入力用'!O35&gt;=71,'入力用'!N35&amp;TEXT('入力用'!K35,"00")&amp;TEXT('入力用'!L35,"00"),'入力用'!N35&amp;TEXT('入力用'!J35,"00")&amp;TEXT('入力用'!K35,"00")&amp;TEXT('入力用'!L35,"00")))</f>
      </c>
    </row>
    <row r="36" spans="1:15" ht="13.5">
      <c r="A36">
        <v>26</v>
      </c>
      <c r="B36">
        <v>26</v>
      </c>
      <c r="C36">
        <f>'入力用'!$A$5</f>
        <v>0</v>
      </c>
      <c r="D36" t="s">
        <v>42</v>
      </c>
      <c r="E36" t="s">
        <v>25</v>
      </c>
      <c r="F36" t="s">
        <v>39</v>
      </c>
      <c r="G36">
        <f>IF('入力用'!I36="","",'入力用'!I36)</f>
      </c>
      <c r="H36">
        <f>IF('入力用'!D36="","",'事務局用'!K36*100000000+'事務局用'!L36*10000000+'事務局用'!B36)</f>
      </c>
      <c r="I36" t="str">
        <f>IF('入力用'!M36=2,'入力用'!D36&amp;"      "&amp;'入力用'!E36&amp;" "&amp;'入力用'!H36,IF('入力用'!M36=3,'入力用'!D36&amp;"    "&amp;'入力用'!E36&amp;" "&amp;'入力用'!H36,IF('入力用'!M36=4,'入力用'!D36&amp;"  "&amp;'入力用'!E36&amp;" "&amp;'入力用'!H36,IF('入力用'!M36&gt;=5,'入力用'!D36&amp;'入力用'!E36&amp;" "&amp;'入力用'!H36,""))))</f>
        <v> </v>
      </c>
      <c r="J36">
        <f>IF('入力用'!F36="","",'入力用'!F36&amp;" "&amp;'入力用'!G36)</f>
      </c>
      <c r="K36">
        <v>1</v>
      </c>
      <c r="L36">
        <f>IF('入力用'!D36="","",VLOOKUP(C36,'入力用'!$B$71:$C$79,2,FALSE))</f>
      </c>
      <c r="M36">
        <f>IF('入力用'!D36="","",'入力用'!I36)</f>
      </c>
      <c r="N36">
        <f>IF('入力用'!C36="","",'入力用'!C36)</f>
      </c>
      <c r="O36">
        <f>IF('入力用'!D36="","",IF('入力用'!O36&gt;=71,'入力用'!N36&amp;TEXT('入力用'!K36,"00")&amp;TEXT('入力用'!L36,"00"),'入力用'!N36&amp;TEXT('入力用'!J36,"00")&amp;TEXT('入力用'!K36,"00")&amp;TEXT('入力用'!L36,"00")))</f>
      </c>
    </row>
    <row r="37" spans="1:15" ht="13.5">
      <c r="A37">
        <v>27</v>
      </c>
      <c r="B37">
        <v>27</v>
      </c>
      <c r="C37">
        <f>'入力用'!$A$5</f>
        <v>0</v>
      </c>
      <c r="D37" t="s">
        <v>42</v>
      </c>
      <c r="E37" t="s">
        <v>25</v>
      </c>
      <c r="F37" t="s">
        <v>37</v>
      </c>
      <c r="G37">
        <f>IF('入力用'!I37="","",'入力用'!I37)</f>
      </c>
      <c r="H37">
        <f>IF('入力用'!D37="","",'事務局用'!K37*100000000+'事務局用'!L37*10000000+'事務局用'!B37)</f>
      </c>
      <c r="I37" t="str">
        <f>IF('入力用'!M37=2,'入力用'!D37&amp;"      "&amp;'入力用'!E37&amp;" "&amp;'入力用'!H37,IF('入力用'!M37=3,'入力用'!D37&amp;"    "&amp;'入力用'!E37&amp;" "&amp;'入力用'!H37,IF('入力用'!M37=4,'入力用'!D37&amp;"  "&amp;'入力用'!E37&amp;" "&amp;'入力用'!H37,IF('入力用'!M37&gt;=5,'入力用'!D37&amp;'入力用'!E37&amp;" "&amp;'入力用'!H37,""))))</f>
        <v> </v>
      </c>
      <c r="J37">
        <f>IF('入力用'!F37="","",'入力用'!F37&amp;" "&amp;'入力用'!G37)</f>
      </c>
      <c r="K37">
        <v>1</v>
      </c>
      <c r="L37">
        <f>IF('入力用'!D37="","",VLOOKUP(C37,'入力用'!$B$71:$C$79,2,FALSE))</f>
      </c>
      <c r="M37">
        <f>IF('入力用'!D37="","",'入力用'!I37)</f>
      </c>
      <c r="N37">
        <f>IF('入力用'!C37="","",'入力用'!C37)</f>
      </c>
      <c r="O37">
        <f>IF('入力用'!D37="","",IF('入力用'!O37&gt;=71,'入力用'!N37&amp;TEXT('入力用'!K37,"00")&amp;TEXT('入力用'!L37,"00"),'入力用'!N37&amp;TEXT('入力用'!J37,"00")&amp;TEXT('入力用'!K37,"00")&amp;TEXT('入力用'!L37,"00")))</f>
      </c>
    </row>
    <row r="38" spans="1:15" ht="13.5">
      <c r="A38">
        <v>28</v>
      </c>
      <c r="B38">
        <v>28</v>
      </c>
      <c r="C38">
        <f>'入力用'!$A$5</f>
        <v>0</v>
      </c>
      <c r="D38" t="s">
        <v>42</v>
      </c>
      <c r="E38" t="s">
        <v>25</v>
      </c>
      <c r="F38" t="s">
        <v>38</v>
      </c>
      <c r="G38">
        <f>IF('入力用'!I38="","",'入力用'!I38)</f>
      </c>
      <c r="H38">
        <f>IF('入力用'!D38="","",'事務局用'!K38*100000000+'事務局用'!L38*10000000+'事務局用'!B38)</f>
      </c>
      <c r="I38" t="str">
        <f>IF('入力用'!M38=2,'入力用'!D38&amp;"      "&amp;'入力用'!E38&amp;" "&amp;'入力用'!H38,IF('入力用'!M38=3,'入力用'!D38&amp;"    "&amp;'入力用'!E38&amp;" "&amp;'入力用'!H38,IF('入力用'!M38=4,'入力用'!D38&amp;"  "&amp;'入力用'!E38&amp;" "&amp;'入力用'!H38,IF('入力用'!M38&gt;=5,'入力用'!D38&amp;'入力用'!E38&amp;" "&amp;'入力用'!H38,""))))</f>
        <v> </v>
      </c>
      <c r="J38">
        <f>IF('入力用'!F38="","",'入力用'!F38&amp;" "&amp;'入力用'!G38)</f>
      </c>
      <c r="K38">
        <v>1</v>
      </c>
      <c r="L38">
        <f>IF('入力用'!D38="","",VLOOKUP(C38,'入力用'!$B$71:$C$79,2,FALSE))</f>
      </c>
      <c r="M38">
        <f>IF('入力用'!D38="","",'入力用'!I38)</f>
      </c>
      <c r="N38">
        <f>IF('入力用'!C38="","",'入力用'!C38)</f>
      </c>
      <c r="O38">
        <f>IF('入力用'!D38="","",IF('入力用'!O38&gt;=71,'入力用'!N38&amp;TEXT('入力用'!K38,"00")&amp;TEXT('入力用'!L38,"00"),'入力用'!N38&amp;TEXT('入力用'!J38,"00")&amp;TEXT('入力用'!K38,"00")&amp;TEXT('入力用'!L38,"00")))</f>
      </c>
    </row>
    <row r="39" spans="1:15" ht="13.5">
      <c r="A39">
        <v>29</v>
      </c>
      <c r="B39">
        <v>1</v>
      </c>
      <c r="C39">
        <f>'入力用'!$A$5</f>
        <v>0</v>
      </c>
      <c r="D39" t="s">
        <v>24</v>
      </c>
      <c r="E39" t="s">
        <v>44</v>
      </c>
      <c r="F39" t="s">
        <v>33</v>
      </c>
      <c r="G39">
        <f>IF('入力用'!I39="","",'入力用'!I39)</f>
      </c>
      <c r="H39">
        <f>IF('入力用'!D39="","",'事務局用'!K39*100000000+'事務局用'!L39*10000000+'事務局用'!B39)</f>
      </c>
      <c r="I39" t="str">
        <f>IF('入力用'!M39=2,'入力用'!D39&amp;"      "&amp;'入力用'!E39&amp;" "&amp;'入力用'!H39,IF('入力用'!M39=3,'入力用'!D39&amp;"    "&amp;'入力用'!E39&amp;" "&amp;'入力用'!H39,IF('入力用'!M39=4,'入力用'!D39&amp;"  "&amp;'入力用'!E39&amp;" "&amp;'入力用'!H39,IF('入力用'!M39&gt;=5,'入力用'!D39&amp;'入力用'!E39&amp;" "&amp;'入力用'!H39,""))))</f>
        <v> </v>
      </c>
      <c r="J39">
        <f>IF('入力用'!F39="","",'入力用'!F39&amp;" "&amp;'入力用'!G39)</f>
      </c>
      <c r="K39">
        <v>2</v>
      </c>
      <c r="L39">
        <f>IF('入力用'!D39="","",VLOOKUP(C39,'入力用'!$B$71:$C$79,2,FALSE))</f>
      </c>
      <c r="M39">
        <f>IF('入力用'!D39="","",'入力用'!I39)</f>
      </c>
      <c r="N39">
        <f>IF('入力用'!C39="","",'入力用'!C39)</f>
      </c>
      <c r="O39">
        <f>IF('入力用'!D39="","",IF('入力用'!O39&gt;=71,'入力用'!N39&amp;TEXT('入力用'!K39,"00")&amp;TEXT('入力用'!L39,"00"),'入力用'!N39&amp;TEXT('入力用'!J39,"00")&amp;TEXT('入力用'!K39,"00")&amp;TEXT('入力用'!L39,"00")))</f>
      </c>
    </row>
    <row r="40" spans="1:15" ht="13.5">
      <c r="A40">
        <v>30</v>
      </c>
      <c r="B40">
        <v>2</v>
      </c>
      <c r="C40">
        <f>'入力用'!$A$5</f>
        <v>0</v>
      </c>
      <c r="D40" t="s">
        <v>24</v>
      </c>
      <c r="E40" t="s">
        <v>44</v>
      </c>
      <c r="F40" t="s">
        <v>45</v>
      </c>
      <c r="G40">
        <f>IF('入力用'!I40="","",'入力用'!I40)</f>
      </c>
      <c r="H40">
        <f>IF('入力用'!D40="","",'事務局用'!K40*100000000+'事務局用'!L40*10000000+'事務局用'!B40)</f>
      </c>
      <c r="I40" t="str">
        <f>IF('入力用'!M40=2,'入力用'!D40&amp;"      "&amp;'入力用'!E40&amp;" "&amp;'入力用'!H40,IF('入力用'!M40=3,'入力用'!D40&amp;"    "&amp;'入力用'!E40&amp;" "&amp;'入力用'!H40,IF('入力用'!M40=4,'入力用'!D40&amp;"  "&amp;'入力用'!E40&amp;" "&amp;'入力用'!H40,IF('入力用'!M40&gt;=5,'入力用'!D40&amp;'入力用'!E40&amp;" "&amp;'入力用'!H40,""))))</f>
        <v> </v>
      </c>
      <c r="J40">
        <f>IF('入力用'!F40="","",'入力用'!F40&amp;" "&amp;'入力用'!G40)</f>
      </c>
      <c r="K40">
        <v>2</v>
      </c>
      <c r="L40">
        <f>IF('入力用'!D40="","",VLOOKUP(C40,'入力用'!$B$71:$C$79,2,FALSE))</f>
      </c>
      <c r="M40">
        <f>IF('入力用'!D40="","",'入力用'!I40)</f>
      </c>
      <c r="N40">
        <f>IF('入力用'!C40="","",'入力用'!C40)</f>
      </c>
      <c r="O40">
        <f>IF('入力用'!D40="","",IF('入力用'!O40&gt;=71,'入力用'!N40&amp;TEXT('入力用'!K40,"00")&amp;TEXT('入力用'!L40,"00"),'入力用'!N40&amp;TEXT('入力用'!J40,"00")&amp;TEXT('入力用'!K40,"00")&amp;TEXT('入力用'!L40,"00")))</f>
      </c>
    </row>
    <row r="41" spans="1:15" ht="13.5">
      <c r="A41">
        <v>31</v>
      </c>
      <c r="B41">
        <v>3</v>
      </c>
      <c r="C41">
        <f>'入力用'!$A$5</f>
        <v>0</v>
      </c>
      <c r="D41" t="s">
        <v>24</v>
      </c>
      <c r="E41" t="s">
        <v>44</v>
      </c>
      <c r="F41" t="s">
        <v>46</v>
      </c>
      <c r="G41">
        <f>IF('入力用'!I41="","",'入力用'!I41)</f>
      </c>
      <c r="H41">
        <f>IF('入力用'!D41="","",'事務局用'!K41*100000000+'事務局用'!L41*10000000+'事務局用'!B41)</f>
      </c>
      <c r="I41" t="str">
        <f>IF('入力用'!M41=2,'入力用'!D41&amp;"      "&amp;'入力用'!E41&amp;" "&amp;'入力用'!H41,IF('入力用'!M41=3,'入力用'!D41&amp;"    "&amp;'入力用'!E41&amp;" "&amp;'入力用'!H41,IF('入力用'!M41=4,'入力用'!D41&amp;"  "&amp;'入力用'!E41&amp;" "&amp;'入力用'!H41,IF('入力用'!M41&gt;=5,'入力用'!D41&amp;'入力用'!E41&amp;" "&amp;'入力用'!H41,""))))</f>
        <v> </v>
      </c>
      <c r="J41">
        <f>IF('入力用'!F41="","",'入力用'!F41&amp;" "&amp;'入力用'!G41)</f>
      </c>
      <c r="K41">
        <v>2</v>
      </c>
      <c r="L41">
        <f>IF('入力用'!D41="","",VLOOKUP(C41,'入力用'!$B$71:$C$79,2,FALSE))</f>
      </c>
      <c r="M41">
        <f>IF('入力用'!D41="","",'入力用'!I41)</f>
      </c>
      <c r="N41">
        <f>IF('入力用'!C41="","",'入力用'!C41)</f>
      </c>
      <c r="O41">
        <f>IF('入力用'!D41="","",IF('入力用'!O41&gt;=71,'入力用'!N41&amp;TEXT('入力用'!K41,"00")&amp;TEXT('入力用'!L41,"00"),'入力用'!N41&amp;TEXT('入力用'!J41,"00")&amp;TEXT('入力用'!K41,"00")&amp;TEXT('入力用'!L41,"00")))</f>
      </c>
    </row>
    <row r="42" spans="1:15" ht="13.5">
      <c r="A42">
        <v>32</v>
      </c>
      <c r="B42">
        <v>4</v>
      </c>
      <c r="C42">
        <f>'入力用'!$A$5</f>
        <v>0</v>
      </c>
      <c r="D42" t="s">
        <v>24</v>
      </c>
      <c r="E42" t="s">
        <v>44</v>
      </c>
      <c r="F42" t="s">
        <v>36</v>
      </c>
      <c r="G42">
        <f>IF('入力用'!I42="","",'入力用'!I42)</f>
      </c>
      <c r="H42">
        <f>IF('入力用'!D42="","",'事務局用'!K42*100000000+'事務局用'!L42*10000000+'事務局用'!B42)</f>
      </c>
      <c r="I42" t="str">
        <f>IF('入力用'!M42=2,'入力用'!D42&amp;"      "&amp;'入力用'!E42&amp;" "&amp;'入力用'!H42,IF('入力用'!M42=3,'入力用'!D42&amp;"    "&amp;'入力用'!E42&amp;" "&amp;'入力用'!H42,IF('入力用'!M42=4,'入力用'!D42&amp;"  "&amp;'入力用'!E42&amp;" "&amp;'入力用'!H42,IF('入力用'!M42&gt;=5,'入力用'!D42&amp;'入力用'!E42&amp;" "&amp;'入力用'!H42,""))))</f>
        <v> </v>
      </c>
      <c r="J42">
        <f>IF('入力用'!F42="","",'入力用'!F42&amp;" "&amp;'入力用'!G42)</f>
      </c>
      <c r="K42">
        <v>2</v>
      </c>
      <c r="L42">
        <f>IF('入力用'!D42="","",VLOOKUP(C42,'入力用'!$B$71:$C$79,2,FALSE))</f>
      </c>
      <c r="M42">
        <f>IF('入力用'!D42="","",'入力用'!I42)</f>
      </c>
      <c r="N42">
        <f>IF('入力用'!C42="","",'入力用'!C42)</f>
      </c>
      <c r="O42">
        <f>IF('入力用'!D42="","",IF('入力用'!O42&gt;=71,'入力用'!N42&amp;TEXT('入力用'!K42,"00")&amp;TEXT('入力用'!L42,"00"),'入力用'!N42&amp;TEXT('入力用'!J42,"00")&amp;TEXT('入力用'!K42,"00")&amp;TEXT('入力用'!L42,"00")))</f>
      </c>
    </row>
    <row r="43" spans="1:15" ht="13.5">
      <c r="A43">
        <v>33</v>
      </c>
      <c r="B43">
        <v>5</v>
      </c>
      <c r="C43">
        <f>'入力用'!$A$5</f>
        <v>0</v>
      </c>
      <c r="D43" t="s">
        <v>24</v>
      </c>
      <c r="E43" t="s">
        <v>44</v>
      </c>
      <c r="F43" t="s">
        <v>37</v>
      </c>
      <c r="G43">
        <f>IF('入力用'!I43="","",'入力用'!I43)</f>
      </c>
      <c r="H43">
        <f>IF('入力用'!D43="","",'事務局用'!K43*100000000+'事務局用'!L43*10000000+'事務局用'!B43)</f>
      </c>
      <c r="I43" t="str">
        <f>IF('入力用'!M43=2,'入力用'!D43&amp;"      "&amp;'入力用'!E43&amp;" "&amp;'入力用'!H43,IF('入力用'!M43=3,'入力用'!D43&amp;"    "&amp;'入力用'!E43&amp;" "&amp;'入力用'!H43,IF('入力用'!M43=4,'入力用'!D43&amp;"  "&amp;'入力用'!E43&amp;" "&amp;'入力用'!H43,IF('入力用'!M43&gt;=5,'入力用'!D43&amp;'入力用'!E43&amp;" "&amp;'入力用'!H43,""))))</f>
        <v> </v>
      </c>
      <c r="J43">
        <f>IF('入力用'!F43="","",'入力用'!F43&amp;" "&amp;'入力用'!G43)</f>
      </c>
      <c r="K43">
        <v>2</v>
      </c>
      <c r="L43">
        <f>IF('入力用'!D43="","",VLOOKUP(C43,'入力用'!$B$71:$C$79,2,FALSE))</f>
      </c>
      <c r="M43">
        <f>IF('入力用'!D43="","",'入力用'!I43)</f>
      </c>
      <c r="N43">
        <f>IF('入力用'!C43="","",'入力用'!C43)</f>
      </c>
      <c r="O43">
        <f>IF('入力用'!D43="","",IF('入力用'!O43&gt;=71,'入力用'!N43&amp;TEXT('入力用'!K43,"00")&amp;TEXT('入力用'!L43,"00"),'入力用'!N43&amp;TEXT('入力用'!J43,"00")&amp;TEXT('入力用'!K43,"00")&amp;TEXT('入力用'!L43,"00")))</f>
      </c>
    </row>
    <row r="44" spans="1:15" ht="13.5">
      <c r="A44">
        <v>34</v>
      </c>
      <c r="B44">
        <v>6</v>
      </c>
      <c r="C44">
        <f>'入力用'!$A$5</f>
        <v>0</v>
      </c>
      <c r="D44" t="s">
        <v>24</v>
      </c>
      <c r="E44" t="s">
        <v>44</v>
      </c>
      <c r="F44" t="s">
        <v>38</v>
      </c>
      <c r="G44">
        <f>IF('入力用'!I44="","",'入力用'!I44)</f>
      </c>
      <c r="H44">
        <f>IF('入力用'!D44="","",'事務局用'!K44*100000000+'事務局用'!L44*10000000+'事務局用'!B44)</f>
      </c>
      <c r="I44" t="str">
        <f>IF('入力用'!M44=2,'入力用'!D44&amp;"      "&amp;'入力用'!E44&amp;" "&amp;'入力用'!H44,IF('入力用'!M44=3,'入力用'!D44&amp;"    "&amp;'入力用'!E44&amp;" "&amp;'入力用'!H44,IF('入力用'!M44=4,'入力用'!D44&amp;"  "&amp;'入力用'!E44&amp;" "&amp;'入力用'!H44,IF('入力用'!M44&gt;=5,'入力用'!D44&amp;'入力用'!E44&amp;" "&amp;'入力用'!H44,""))))</f>
        <v> </v>
      </c>
      <c r="J44">
        <f>IF('入力用'!F44="","",'入力用'!F44&amp;" "&amp;'入力用'!G44)</f>
      </c>
      <c r="K44">
        <v>2</v>
      </c>
      <c r="L44">
        <f>IF('入力用'!D44="","",VLOOKUP(C44,'入力用'!$B$71:$C$79,2,FALSE))</f>
      </c>
      <c r="M44">
        <f>IF('入力用'!D44="","",'入力用'!I44)</f>
      </c>
      <c r="N44">
        <f>IF('入力用'!C44="","",'入力用'!C44)</f>
      </c>
      <c r="O44">
        <f>IF('入力用'!D44="","",IF('入力用'!O44&gt;=71,'入力用'!N44&amp;TEXT('入力用'!K44,"00")&amp;TEXT('入力用'!L44,"00"),'入力用'!N44&amp;TEXT('入力用'!J44,"00")&amp;TEXT('入力用'!K44,"00")&amp;TEXT('入力用'!L44,"00")))</f>
      </c>
    </row>
    <row r="45" spans="1:15" ht="13.5">
      <c r="A45">
        <v>35</v>
      </c>
      <c r="B45">
        <v>7</v>
      </c>
      <c r="C45">
        <f>'入力用'!$A$5</f>
        <v>0</v>
      </c>
      <c r="D45" t="s">
        <v>24</v>
      </c>
      <c r="E45" t="s">
        <v>44</v>
      </c>
      <c r="F45" t="s">
        <v>26</v>
      </c>
      <c r="G45">
        <f>IF('入力用'!I45="","",'入力用'!I45)</f>
      </c>
      <c r="H45">
        <f>IF('入力用'!D45="","",'事務局用'!K45*100000000+'事務局用'!L45*10000000+'事務局用'!B45)</f>
      </c>
      <c r="I45" t="str">
        <f>IF('入力用'!M45=2,'入力用'!D45&amp;"      "&amp;'入力用'!E45&amp;" "&amp;'入力用'!H45,IF('入力用'!M45=3,'入力用'!D45&amp;"    "&amp;'入力用'!E45&amp;" "&amp;'入力用'!H45,IF('入力用'!M45=4,'入力用'!D45&amp;"  "&amp;'入力用'!E45&amp;" "&amp;'入力用'!H45,IF('入力用'!M45&gt;=5,'入力用'!D45&amp;'入力用'!E45&amp;" "&amp;'入力用'!H45,""))))</f>
        <v> </v>
      </c>
      <c r="J45">
        <f>IF('入力用'!F45="","",'入力用'!F45&amp;" "&amp;'入力用'!G45)</f>
      </c>
      <c r="K45">
        <v>2</v>
      </c>
      <c r="L45">
        <f>IF('入力用'!D45="","",VLOOKUP(C45,'入力用'!$B$71:$C$79,2,FALSE))</f>
      </c>
      <c r="M45">
        <f>IF('入力用'!D45="","",'入力用'!I45)</f>
      </c>
      <c r="N45">
        <f>IF('入力用'!C45="","",'入力用'!C45)</f>
      </c>
      <c r="O45">
        <f>IF('入力用'!D45="","",'入力用'!N45&amp;TEXT('入力用'!J45,"00")&amp;TEXT('入力用'!K45,"00")&amp;TEXT('入力用'!L45,"00"))</f>
      </c>
    </row>
    <row r="46" spans="1:14" ht="13.5">
      <c r="A46">
        <v>36</v>
      </c>
      <c r="B46">
        <v>8</v>
      </c>
      <c r="C46">
        <f>'入力用'!$A$5</f>
        <v>0</v>
      </c>
      <c r="D46" t="s">
        <v>24</v>
      </c>
      <c r="E46" t="s">
        <v>44</v>
      </c>
      <c r="F46" t="s">
        <v>28</v>
      </c>
      <c r="G46">
        <f>IF('入力用'!I46="","",'入力用'!I46)</f>
      </c>
      <c r="H46">
        <f>IF('入力用'!D46="","",'事務局用'!K46*100000000+'事務局用'!L46*10000000+'事務局用'!B46)</f>
      </c>
      <c r="I46" t="str">
        <f>IF('入力用'!M46=2,'入力用'!D46&amp;"      "&amp;'入力用'!E46&amp;" "&amp;'入力用'!H46,IF('入力用'!M46=3,'入力用'!D46&amp;"    "&amp;'入力用'!E46&amp;" "&amp;'入力用'!H46,IF('入力用'!M46=4,'入力用'!D46&amp;"  "&amp;'入力用'!E46&amp;" "&amp;'入力用'!H46,IF('入力用'!M46&gt;=5,'入力用'!D46&amp;'入力用'!E46&amp;" "&amp;'入力用'!H46,""))))</f>
        <v> </v>
      </c>
      <c r="J46">
        <f>IF('入力用'!F46="","",'入力用'!F46&amp;" "&amp;'入力用'!G46)</f>
      </c>
      <c r="K46">
        <v>2</v>
      </c>
      <c r="L46">
        <f>IF('入力用'!D46="","",VLOOKUP(C46,'入力用'!$B$71:$C$79,2,FALSE))</f>
      </c>
      <c r="M46">
        <f>IF('入力用'!D46="","",'入力用'!I46)</f>
      </c>
      <c r="N46">
        <f>IF('入力用'!C46="","",'入力用'!C46)</f>
      </c>
    </row>
    <row r="47" spans="1:14" ht="13.5">
      <c r="A47">
        <v>37</v>
      </c>
      <c r="B47">
        <v>9</v>
      </c>
      <c r="C47">
        <f>'入力用'!$A$5</f>
        <v>0</v>
      </c>
      <c r="D47" t="s">
        <v>24</v>
      </c>
      <c r="E47" t="s">
        <v>44</v>
      </c>
      <c r="F47" t="s">
        <v>29</v>
      </c>
      <c r="G47">
        <f>IF('入力用'!I47="","",'入力用'!I47)</f>
      </c>
      <c r="H47">
        <f>IF('入力用'!D47="","",'事務局用'!K47*100000000+'事務局用'!L47*10000000+'事務局用'!B47)</f>
      </c>
      <c r="I47" t="str">
        <f>IF('入力用'!M47=2,'入力用'!D47&amp;"      "&amp;'入力用'!E47&amp;" "&amp;'入力用'!H47,IF('入力用'!M47=3,'入力用'!D47&amp;"    "&amp;'入力用'!E47&amp;" "&amp;'入力用'!H47,IF('入力用'!M47=4,'入力用'!D47&amp;"  "&amp;'入力用'!E47&amp;" "&amp;'入力用'!H47,IF('入力用'!M47&gt;=5,'入力用'!D47&amp;'入力用'!E47&amp;" "&amp;'入力用'!H47,""))))</f>
        <v> </v>
      </c>
      <c r="J47">
        <f>IF('入力用'!F47="","",'入力用'!F47&amp;" "&amp;'入力用'!G47)</f>
      </c>
      <c r="K47">
        <v>2</v>
      </c>
      <c r="L47">
        <f>IF('入力用'!D47="","",VLOOKUP(C47,'入力用'!$B$71:$C$79,2,FALSE))</f>
      </c>
      <c r="M47">
        <f>IF('入力用'!D47="","",'入力用'!I47)</f>
      </c>
      <c r="N47">
        <f>IF('入力用'!C47="","",'入力用'!C47)</f>
      </c>
    </row>
    <row r="48" spans="1:14" ht="13.5">
      <c r="A48">
        <v>38</v>
      </c>
      <c r="B48">
        <v>10</v>
      </c>
      <c r="C48">
        <f>'入力用'!$A$5</f>
        <v>0</v>
      </c>
      <c r="D48" t="s">
        <v>24</v>
      </c>
      <c r="E48" t="s">
        <v>44</v>
      </c>
      <c r="F48" t="s">
        <v>30</v>
      </c>
      <c r="G48">
        <f>IF('入力用'!I48="","",'入力用'!I48)</f>
      </c>
      <c r="H48">
        <f>IF('入力用'!D48="","",'事務局用'!K48*100000000+'事務局用'!L48*10000000+'事務局用'!B48)</f>
      </c>
      <c r="I48" t="str">
        <f>IF('入力用'!M48=2,'入力用'!D48&amp;"      "&amp;'入力用'!E48&amp;" "&amp;'入力用'!H48,IF('入力用'!M48=3,'入力用'!D48&amp;"    "&amp;'入力用'!E48&amp;" "&amp;'入力用'!H48,IF('入力用'!M48=4,'入力用'!D48&amp;"  "&amp;'入力用'!E48&amp;" "&amp;'入力用'!H48,IF('入力用'!M48&gt;=5,'入力用'!D48&amp;'入力用'!E48&amp;" "&amp;'入力用'!H48,""))))</f>
        <v> </v>
      </c>
      <c r="J48">
        <f>IF('入力用'!F48="","",'入力用'!F48&amp;" "&amp;'入力用'!G48)</f>
      </c>
      <c r="K48">
        <v>2</v>
      </c>
      <c r="L48">
        <f>IF('入力用'!D48="","",VLOOKUP(C48,'入力用'!$B$71:$C$79,2,FALSE))</f>
      </c>
      <c r="M48">
        <f>IF('入力用'!D48="","",'入力用'!I48)</f>
      </c>
      <c r="N48">
        <f>IF('入力用'!C48="","",'入力用'!C48)</f>
      </c>
    </row>
    <row r="49" spans="1:14" ht="13.5">
      <c r="A49">
        <v>39</v>
      </c>
      <c r="B49">
        <v>11</v>
      </c>
      <c r="C49">
        <f>'入力用'!$A$5</f>
        <v>0</v>
      </c>
      <c r="D49" t="s">
        <v>24</v>
      </c>
      <c r="E49" t="s">
        <v>44</v>
      </c>
      <c r="F49" t="s">
        <v>31</v>
      </c>
      <c r="G49">
        <f>IF('入力用'!I49="","",'入力用'!I49)</f>
      </c>
      <c r="H49">
        <f>IF('入力用'!D49="","",'事務局用'!K49*100000000+'事務局用'!L49*10000000+'事務局用'!B49)</f>
      </c>
      <c r="I49" t="str">
        <f>IF('入力用'!M49=2,'入力用'!D49&amp;"      "&amp;'入力用'!E49&amp;" "&amp;'入力用'!H49,IF('入力用'!M49=3,'入力用'!D49&amp;"    "&amp;'入力用'!E49&amp;" "&amp;'入力用'!H49,IF('入力用'!M49=4,'入力用'!D49&amp;"  "&amp;'入力用'!E49&amp;" "&amp;'入力用'!H49,IF('入力用'!M49&gt;=5,'入力用'!D49&amp;'入力用'!E49&amp;" "&amp;'入力用'!H49,""))))</f>
        <v> </v>
      </c>
      <c r="J49">
        <f>IF('入力用'!F49="","",'入力用'!F49&amp;" "&amp;'入力用'!G49)</f>
      </c>
      <c r="K49">
        <v>2</v>
      </c>
      <c r="L49">
        <f>IF('入力用'!D49="","",VLOOKUP(C49,'入力用'!$B$71:$C$79,2,FALSE))</f>
      </c>
      <c r="M49">
        <f>IF('入力用'!D49="","",'入力用'!I49)</f>
      </c>
      <c r="N49">
        <f>IF('入力用'!C49="","",'入力用'!C49)</f>
      </c>
    </row>
    <row r="50" spans="1:14" ht="13.5">
      <c r="A50">
        <v>40</v>
      </c>
      <c r="B50">
        <v>12</v>
      </c>
      <c r="C50">
        <f>'入力用'!$A$5</f>
        <v>0</v>
      </c>
      <c r="D50" t="s">
        <v>24</v>
      </c>
      <c r="E50" t="s">
        <v>44</v>
      </c>
      <c r="F50" t="s">
        <v>32</v>
      </c>
      <c r="G50">
        <f>IF('入力用'!I50="","",'入力用'!I50)</f>
      </c>
      <c r="H50">
        <f>IF('入力用'!D50="","",'事務局用'!K50*100000000+'事務局用'!L50*10000000+'事務局用'!B50)</f>
      </c>
      <c r="I50" t="str">
        <f>IF('入力用'!M50=2,'入力用'!D50&amp;"      "&amp;'入力用'!E50&amp;" "&amp;'入力用'!H50,IF('入力用'!M50=3,'入力用'!D50&amp;"    "&amp;'入力用'!E50&amp;" "&amp;'入力用'!H50,IF('入力用'!M50=4,'入力用'!D50&amp;"  "&amp;'入力用'!E50&amp;" "&amp;'入力用'!H50,IF('入力用'!M50&gt;=5,'入力用'!D50&amp;'入力用'!E50&amp;" "&amp;'入力用'!H50,""))))</f>
        <v> </v>
      </c>
      <c r="J50">
        <f>IF('入力用'!F50="","",'入力用'!F50&amp;" "&amp;'入力用'!G50)</f>
      </c>
      <c r="K50">
        <v>2</v>
      </c>
      <c r="L50">
        <f>IF('入力用'!D50="","",VLOOKUP(C50,'入力用'!$B$71:$C$79,2,FALSE))</f>
      </c>
      <c r="M50">
        <f>IF('入力用'!D50="","",'入力用'!I50)</f>
      </c>
      <c r="N50">
        <f>IF('入力用'!C50="","",'入力用'!C50)</f>
      </c>
    </row>
    <row r="51" spans="1:15" ht="13.5">
      <c r="A51">
        <v>41</v>
      </c>
      <c r="B51">
        <v>13</v>
      </c>
      <c r="C51">
        <f>'入力用'!$A$5</f>
        <v>0</v>
      </c>
      <c r="D51" t="s">
        <v>47</v>
      </c>
      <c r="E51" t="s">
        <v>44</v>
      </c>
      <c r="F51" t="s">
        <v>33</v>
      </c>
      <c r="G51">
        <f>IF('入力用'!I51="","",'入力用'!I51)</f>
      </c>
      <c r="H51">
        <f>IF('入力用'!D51="","",'事務局用'!K51*100000000+'事務局用'!L51*10000000+'事務局用'!B51)</f>
      </c>
      <c r="I51" t="str">
        <f>IF('入力用'!M51=2,'入力用'!D51&amp;"      "&amp;'入力用'!E51&amp;" "&amp;'入力用'!H51,IF('入力用'!M51=3,'入力用'!D51&amp;"    "&amp;'入力用'!E51&amp;" "&amp;'入力用'!H51,IF('入力用'!M51=4,'入力用'!D51&amp;"  "&amp;'入力用'!E51&amp;" "&amp;'入力用'!H51,IF('入力用'!M51&gt;=5,'入力用'!D51&amp;'入力用'!E51&amp;" "&amp;'入力用'!H51,""))))</f>
        <v> </v>
      </c>
      <c r="J51">
        <f>IF('入力用'!F51="","",'入力用'!F51&amp;" "&amp;'入力用'!G51)</f>
      </c>
      <c r="K51">
        <v>2</v>
      </c>
      <c r="L51">
        <f>IF('入力用'!D51="","",VLOOKUP(C51,'入力用'!$B$71:$C$79,2,FALSE))</f>
      </c>
      <c r="M51">
        <f>IF('入力用'!D51="","",'入力用'!I51)</f>
      </c>
      <c r="N51">
        <f>IF('入力用'!C51="","",'入力用'!C51)</f>
      </c>
      <c r="O51">
        <f>IF('入力用'!D51="","",IF('入力用'!O51&gt;=71,'入力用'!N51&amp;TEXT('入力用'!K51,"00")&amp;TEXT('入力用'!L51,"00"),'入力用'!N51&amp;TEXT('入力用'!J51,"00")&amp;TEXT('入力用'!K51,"00")&amp;TEXT('入力用'!L51,"00")))</f>
      </c>
    </row>
    <row r="52" spans="1:15" ht="13.5">
      <c r="A52">
        <v>42</v>
      </c>
      <c r="B52">
        <v>14</v>
      </c>
      <c r="C52">
        <f>'入力用'!$A$5</f>
        <v>0</v>
      </c>
      <c r="D52" t="s">
        <v>47</v>
      </c>
      <c r="E52" t="s">
        <v>44</v>
      </c>
      <c r="F52" t="s">
        <v>35</v>
      </c>
      <c r="G52">
        <f>IF('入力用'!I52="","",'入力用'!I52)</f>
      </c>
      <c r="H52">
        <f>IF('入力用'!D52="","",'事務局用'!K52*100000000+'事務局用'!L52*10000000+'事務局用'!B52)</f>
      </c>
      <c r="I52" t="str">
        <f>IF('入力用'!M52=2,'入力用'!D52&amp;"      "&amp;'入力用'!E52&amp;" "&amp;'入力用'!H52,IF('入力用'!M52=3,'入力用'!D52&amp;"    "&amp;'入力用'!E52&amp;" "&amp;'入力用'!H52,IF('入力用'!M52=4,'入力用'!D52&amp;"  "&amp;'入力用'!E52&amp;" "&amp;'入力用'!H52,IF('入力用'!M52&gt;=5,'入力用'!D52&amp;'入力用'!E52&amp;" "&amp;'入力用'!H52,""))))</f>
        <v> </v>
      </c>
      <c r="J52">
        <f>IF('入力用'!F52="","",'入力用'!F52&amp;" "&amp;'入力用'!G52)</f>
      </c>
      <c r="K52">
        <v>2</v>
      </c>
      <c r="L52">
        <f>IF('入力用'!D52="","",VLOOKUP(C52,'入力用'!$B$71:$C$79,2,FALSE))</f>
      </c>
      <c r="M52">
        <f>IF('入力用'!D52="","",'入力用'!I52)</f>
      </c>
      <c r="N52">
        <f>IF('入力用'!C52="","",'入力用'!C52)</f>
      </c>
      <c r="O52">
        <f>IF('入力用'!D52="","",IF('入力用'!O52&gt;=71,'入力用'!N52&amp;TEXT('入力用'!K52,"00")&amp;TEXT('入力用'!L52,"00"),'入力用'!N52&amp;TEXT('入力用'!J52,"00")&amp;TEXT('入力用'!K52,"00")&amp;TEXT('入力用'!L52,"00")))</f>
      </c>
    </row>
    <row r="53" spans="1:15" ht="13.5">
      <c r="A53">
        <v>43</v>
      </c>
      <c r="B53">
        <v>15</v>
      </c>
      <c r="C53">
        <f>'入力用'!$A$5</f>
        <v>0</v>
      </c>
      <c r="D53" t="s">
        <v>47</v>
      </c>
      <c r="E53" t="s">
        <v>44</v>
      </c>
      <c r="F53" t="s">
        <v>46</v>
      </c>
      <c r="G53">
        <f>IF('入力用'!I53="","",'入力用'!I53)</f>
      </c>
      <c r="H53">
        <f>IF('入力用'!D53="","",'事務局用'!K53*100000000+'事務局用'!L53*10000000+'事務局用'!B53)</f>
      </c>
      <c r="I53" t="str">
        <f>IF('入力用'!M53=2,'入力用'!D53&amp;"      "&amp;'入力用'!E53&amp;" "&amp;'入力用'!H53,IF('入力用'!M53=3,'入力用'!D53&amp;"    "&amp;'入力用'!E53&amp;" "&amp;'入力用'!H53,IF('入力用'!M53=4,'入力用'!D53&amp;"  "&amp;'入力用'!E53&amp;" "&amp;'入力用'!H53,IF('入力用'!M53&gt;=5,'入力用'!D53&amp;'入力用'!E53&amp;" "&amp;'入力用'!H53,""))))</f>
        <v> </v>
      </c>
      <c r="J53">
        <f>IF('入力用'!F53="","",'入力用'!F53&amp;" "&amp;'入力用'!G53)</f>
      </c>
      <c r="K53">
        <v>2</v>
      </c>
      <c r="L53">
        <f>IF('入力用'!D53="","",VLOOKUP(C53,'入力用'!$B$71:$C$79,2,FALSE))</f>
      </c>
      <c r="M53">
        <f>IF('入力用'!D53="","",'入力用'!I53)</f>
      </c>
      <c r="N53">
        <f>IF('入力用'!C53="","",'入力用'!C53)</f>
      </c>
      <c r="O53">
        <f>IF('入力用'!D53="","",IF('入力用'!O53&gt;=71,'入力用'!N53&amp;TEXT('入力用'!K53,"00")&amp;TEXT('入力用'!L53,"00"),'入力用'!N53&amp;TEXT('入力用'!J53,"00")&amp;TEXT('入力用'!K53,"00")&amp;TEXT('入力用'!L53,"00")))</f>
      </c>
    </row>
    <row r="54" spans="1:15" ht="13.5">
      <c r="A54">
        <v>44</v>
      </c>
      <c r="B54">
        <v>16</v>
      </c>
      <c r="C54">
        <f>'入力用'!$A$5</f>
        <v>0</v>
      </c>
      <c r="D54" t="s">
        <v>47</v>
      </c>
      <c r="E54" t="s">
        <v>44</v>
      </c>
      <c r="F54" t="s">
        <v>36</v>
      </c>
      <c r="G54">
        <f>IF('入力用'!I54="","",'入力用'!I54)</f>
      </c>
      <c r="H54">
        <f>IF('入力用'!D54="","",'事務局用'!K54*100000000+'事務局用'!L54*10000000+'事務局用'!B54)</f>
      </c>
      <c r="I54" t="str">
        <f>IF('入力用'!M54=2,'入力用'!D54&amp;"      "&amp;'入力用'!E54&amp;" "&amp;'入力用'!H54,IF('入力用'!M54=3,'入力用'!D54&amp;"    "&amp;'入力用'!E54&amp;" "&amp;'入力用'!H54,IF('入力用'!M54=4,'入力用'!D54&amp;"  "&amp;'入力用'!E54&amp;" "&amp;'入力用'!H54,IF('入力用'!M54&gt;=5,'入力用'!D54&amp;'入力用'!E54&amp;" "&amp;'入力用'!H54,""))))</f>
        <v> </v>
      </c>
      <c r="J54">
        <f>IF('入力用'!F54="","",'入力用'!F54&amp;" "&amp;'入力用'!G54)</f>
      </c>
      <c r="K54">
        <v>2</v>
      </c>
      <c r="L54">
        <f>IF('入力用'!D54="","",VLOOKUP(C54,'入力用'!$B$71:$C$79,2,FALSE))</f>
      </c>
      <c r="M54">
        <f>IF('入力用'!D54="","",'入力用'!I54)</f>
      </c>
      <c r="N54">
        <f>IF('入力用'!C54="","",'入力用'!C54)</f>
      </c>
      <c r="O54">
        <f>IF('入力用'!D54="","",IF('入力用'!O54&gt;=71,'入力用'!N54&amp;TEXT('入力用'!K54,"00")&amp;TEXT('入力用'!L54,"00"),'入力用'!N54&amp;TEXT('入力用'!J54,"00")&amp;TEXT('入力用'!K54,"00")&amp;TEXT('入力用'!L54,"00")))</f>
      </c>
    </row>
    <row r="55" spans="1:15" ht="13.5">
      <c r="A55">
        <v>45</v>
      </c>
      <c r="B55">
        <v>17</v>
      </c>
      <c r="C55">
        <f>'入力用'!$A$5</f>
        <v>0</v>
      </c>
      <c r="D55" t="s">
        <v>47</v>
      </c>
      <c r="E55" t="s">
        <v>44</v>
      </c>
      <c r="F55" t="s">
        <v>37</v>
      </c>
      <c r="G55">
        <f>IF('入力用'!I55="","",'入力用'!I55)</f>
      </c>
      <c r="H55">
        <f>IF('入力用'!D55="","",'事務局用'!K55*100000000+'事務局用'!L55*10000000+'事務局用'!B55)</f>
      </c>
      <c r="I55" t="str">
        <f>IF('入力用'!M55=2,'入力用'!D55&amp;"      "&amp;'入力用'!E55&amp;" "&amp;'入力用'!H55,IF('入力用'!M55=3,'入力用'!D55&amp;"    "&amp;'入力用'!E55&amp;" "&amp;'入力用'!H55,IF('入力用'!M55=4,'入力用'!D55&amp;"  "&amp;'入力用'!E55&amp;" "&amp;'入力用'!H55,IF('入力用'!M55&gt;=5,'入力用'!D55&amp;'入力用'!E55&amp;" "&amp;'入力用'!H55,""))))</f>
        <v> </v>
      </c>
      <c r="J55">
        <f>IF('入力用'!F55="","",'入力用'!F55&amp;" "&amp;'入力用'!G55)</f>
      </c>
      <c r="K55">
        <v>2</v>
      </c>
      <c r="L55">
        <f>IF('入力用'!D55="","",VLOOKUP(C55,'入力用'!$B$71:$C$79,2,FALSE))</f>
      </c>
      <c r="M55">
        <f>IF('入力用'!D55="","",'入力用'!I55)</f>
      </c>
      <c r="N55">
        <f>IF('入力用'!C55="","",'入力用'!C55)</f>
      </c>
      <c r="O55">
        <f>IF('入力用'!D55="","",IF('入力用'!O55&gt;=71,'入力用'!N55&amp;TEXT('入力用'!K55,"00")&amp;TEXT('入力用'!L55,"00"),'入力用'!N55&amp;TEXT('入力用'!J55,"00")&amp;TEXT('入力用'!K55,"00")&amp;TEXT('入力用'!L55,"00")))</f>
      </c>
    </row>
    <row r="56" spans="1:15" ht="13.5">
      <c r="A56">
        <v>46</v>
      </c>
      <c r="B56">
        <v>18</v>
      </c>
      <c r="C56">
        <f>'入力用'!$A$5</f>
        <v>0</v>
      </c>
      <c r="D56" t="s">
        <v>47</v>
      </c>
      <c r="E56" t="s">
        <v>44</v>
      </c>
      <c r="F56" t="s">
        <v>40</v>
      </c>
      <c r="G56">
        <f>IF('入力用'!I56="","",'入力用'!I56)</f>
      </c>
      <c r="H56">
        <f>IF('入力用'!D56="","",'事務局用'!K56*100000000+'事務局用'!L56*10000000+'事務局用'!B56)</f>
      </c>
      <c r="I56" t="str">
        <f>IF('入力用'!M56=2,'入力用'!D56&amp;"      "&amp;'入力用'!E56&amp;" "&amp;'入力用'!H56,IF('入力用'!M56=3,'入力用'!D56&amp;"    "&amp;'入力用'!E56&amp;" "&amp;'入力用'!H56,IF('入力用'!M56=4,'入力用'!D56&amp;"  "&amp;'入力用'!E56&amp;" "&amp;'入力用'!H56,IF('入力用'!M56&gt;=5,'入力用'!D56&amp;'入力用'!E56&amp;" "&amp;'入力用'!H56,""))))</f>
        <v> </v>
      </c>
      <c r="J56">
        <f>IF('入力用'!F56="","",'入力用'!F56&amp;" "&amp;'入力用'!G56)</f>
      </c>
      <c r="K56">
        <v>2</v>
      </c>
      <c r="L56">
        <f>IF('入力用'!D56="","",VLOOKUP(C56,'入力用'!$B$71:$C$79,2,FALSE))</f>
      </c>
      <c r="M56">
        <f>IF('入力用'!D56="","",'入力用'!I56)</f>
      </c>
      <c r="N56">
        <f>IF('入力用'!C56="","",'入力用'!C56)</f>
      </c>
      <c r="O56">
        <f>IF('入力用'!D56="","",IF('入力用'!O56&gt;=71,'入力用'!N56&amp;TEXT('入力用'!K56,"00")&amp;TEXT('入力用'!L56,"00"),'入力用'!N56&amp;TEXT('入力用'!J56,"00")&amp;TEXT('入力用'!K56,"00")&amp;TEXT('入力用'!L56,"00")))</f>
      </c>
    </row>
    <row r="57" spans="1:15" ht="13.5">
      <c r="A57">
        <v>47</v>
      </c>
      <c r="B57">
        <v>19</v>
      </c>
      <c r="C57">
        <f>'入力用'!$A$5</f>
        <v>0</v>
      </c>
      <c r="D57" t="s">
        <v>47</v>
      </c>
      <c r="E57" t="s">
        <v>44</v>
      </c>
      <c r="F57" t="s">
        <v>26</v>
      </c>
      <c r="G57">
        <f>IF('入力用'!I57="","",'入力用'!I57)</f>
      </c>
      <c r="H57">
        <f>IF('入力用'!D57="","",'事務局用'!K57*100000000+'事務局用'!L57*10000000+'事務局用'!B57)</f>
      </c>
      <c r="I57" t="str">
        <f>IF('入力用'!M57=2,'入力用'!D57&amp;"      "&amp;'入力用'!E57&amp;" "&amp;'入力用'!H57,IF('入力用'!M57=3,'入力用'!D57&amp;"    "&amp;'入力用'!E57&amp;" "&amp;'入力用'!H57,IF('入力用'!M57=4,'入力用'!D57&amp;"  "&amp;'入力用'!E57&amp;" "&amp;'入力用'!H57,IF('入力用'!M57&gt;=5,'入力用'!D57&amp;'入力用'!E57&amp;" "&amp;'入力用'!H57,""))))</f>
        <v> </v>
      </c>
      <c r="J57">
        <f>IF('入力用'!F57="","",'入力用'!F57&amp;" "&amp;'入力用'!G57)</f>
      </c>
      <c r="K57">
        <v>2</v>
      </c>
      <c r="L57">
        <f>IF('入力用'!D57="","",VLOOKUP(C57,'入力用'!$B$71:$C$79,2,FALSE))</f>
      </c>
      <c r="M57">
        <f>IF('入力用'!D57="","",'入力用'!I57)</f>
      </c>
      <c r="N57">
        <f>IF('入力用'!C57="","",'入力用'!C57)</f>
      </c>
      <c r="O57">
        <f>IF('入力用'!D57="","",'入力用'!N57&amp;TEXT('入力用'!J57,"00")&amp;TEXT('入力用'!K57,"00")&amp;TEXT('入力用'!L57,"00"))</f>
      </c>
    </row>
    <row r="58" spans="1:14" ht="13.5">
      <c r="A58">
        <v>48</v>
      </c>
      <c r="B58">
        <v>20</v>
      </c>
      <c r="C58">
        <f>'入力用'!$A$5</f>
        <v>0</v>
      </c>
      <c r="D58" t="s">
        <v>47</v>
      </c>
      <c r="E58" t="s">
        <v>44</v>
      </c>
      <c r="F58" t="s">
        <v>28</v>
      </c>
      <c r="G58">
        <f>IF('入力用'!I58="","",'入力用'!I58)</f>
      </c>
      <c r="H58">
        <f>IF('入力用'!D58="","",'事務局用'!K58*100000000+'事務局用'!L58*10000000+'事務局用'!B58)</f>
      </c>
      <c r="I58" t="str">
        <f>IF('入力用'!M58=2,'入力用'!D58&amp;"      "&amp;'入力用'!E58&amp;" "&amp;'入力用'!H58,IF('入力用'!M58=3,'入力用'!D58&amp;"    "&amp;'入力用'!E58&amp;" "&amp;'入力用'!H58,IF('入力用'!M58=4,'入力用'!D58&amp;"  "&amp;'入力用'!E58&amp;" "&amp;'入力用'!H58,IF('入力用'!M58&gt;=5,'入力用'!D58&amp;'入力用'!E58&amp;" "&amp;'入力用'!H58,""))))</f>
        <v> </v>
      </c>
      <c r="J58">
        <f>IF('入力用'!F58="","",'入力用'!F58&amp;" "&amp;'入力用'!G58)</f>
      </c>
      <c r="K58">
        <v>2</v>
      </c>
      <c r="L58">
        <f>IF('入力用'!D58="","",VLOOKUP(C58,'入力用'!$B$71:$C$79,2,FALSE))</f>
      </c>
      <c r="M58">
        <f>IF('入力用'!D58="","",'入力用'!I58)</f>
      </c>
      <c r="N58">
        <f>IF('入力用'!C58="","",'入力用'!C58)</f>
      </c>
    </row>
    <row r="59" spans="1:14" ht="13.5">
      <c r="A59">
        <v>49</v>
      </c>
      <c r="B59">
        <v>21</v>
      </c>
      <c r="C59">
        <f>'入力用'!$A$5</f>
        <v>0</v>
      </c>
      <c r="D59" t="s">
        <v>47</v>
      </c>
      <c r="E59" t="s">
        <v>44</v>
      </c>
      <c r="F59" t="s">
        <v>29</v>
      </c>
      <c r="G59">
        <f>IF('入力用'!I59="","",'入力用'!I59)</f>
      </c>
      <c r="H59">
        <f>IF('入力用'!D59="","",'事務局用'!K59*100000000+'事務局用'!L59*10000000+'事務局用'!B59)</f>
      </c>
      <c r="I59" t="str">
        <f>IF('入力用'!M59=2,'入力用'!D59&amp;"      "&amp;'入力用'!E59&amp;" "&amp;'入力用'!H59,IF('入力用'!M59=3,'入力用'!D59&amp;"    "&amp;'入力用'!E59&amp;" "&amp;'入力用'!H59,IF('入力用'!M59=4,'入力用'!D59&amp;"  "&amp;'入力用'!E59&amp;" "&amp;'入力用'!H59,IF('入力用'!M59&gt;=5,'入力用'!D59&amp;'入力用'!E59&amp;" "&amp;'入力用'!H59,""))))</f>
        <v> </v>
      </c>
      <c r="J59">
        <f>IF('入力用'!F59="","",'入力用'!F59&amp;" "&amp;'入力用'!G59)</f>
      </c>
      <c r="K59">
        <v>2</v>
      </c>
      <c r="L59">
        <f>IF('入力用'!D59="","",VLOOKUP(C59,'入力用'!$B$71:$C$79,2,FALSE))</f>
      </c>
      <c r="M59">
        <f>IF('入力用'!D59="","",'入力用'!I59)</f>
      </c>
      <c r="N59">
        <f>IF('入力用'!C59="","",'入力用'!C59)</f>
      </c>
    </row>
    <row r="60" spans="1:14" ht="13.5">
      <c r="A60">
        <v>50</v>
      </c>
      <c r="B60">
        <v>22</v>
      </c>
      <c r="C60">
        <f>'入力用'!$A$5</f>
        <v>0</v>
      </c>
      <c r="D60" t="s">
        <v>47</v>
      </c>
      <c r="E60" t="s">
        <v>44</v>
      </c>
      <c r="F60" t="s">
        <v>30</v>
      </c>
      <c r="G60">
        <f>IF('入力用'!I60="","",'入力用'!I60)</f>
      </c>
      <c r="H60">
        <f>IF('入力用'!D60="","",'事務局用'!K60*100000000+'事務局用'!L60*10000000+'事務局用'!B60)</f>
      </c>
      <c r="I60" t="str">
        <f>IF('入力用'!M60=2,'入力用'!D60&amp;"      "&amp;'入力用'!E60&amp;" "&amp;'入力用'!H60,IF('入力用'!M60=3,'入力用'!D60&amp;"    "&amp;'入力用'!E60&amp;" "&amp;'入力用'!H60,IF('入力用'!M60=4,'入力用'!D60&amp;"  "&amp;'入力用'!E60&amp;" "&amp;'入力用'!H60,IF('入力用'!M60&gt;=5,'入力用'!D60&amp;'入力用'!E60&amp;" "&amp;'入力用'!H60,""))))</f>
        <v> </v>
      </c>
      <c r="J60">
        <f>IF('入力用'!F60="","",'入力用'!F60&amp;" "&amp;'入力用'!G60)</f>
      </c>
      <c r="K60">
        <v>2</v>
      </c>
      <c r="L60">
        <f>IF('入力用'!D60="","",VLOOKUP(C60,'入力用'!$B$71:$C$79,2,FALSE))</f>
      </c>
      <c r="M60">
        <f>IF('入力用'!D60="","",'入力用'!I60)</f>
      </c>
      <c r="N60">
        <f>IF('入力用'!C60="","",'入力用'!C60)</f>
      </c>
    </row>
    <row r="61" spans="1:14" ht="13.5">
      <c r="A61">
        <v>51</v>
      </c>
      <c r="B61">
        <v>23</v>
      </c>
      <c r="C61">
        <f>'入力用'!$A$5</f>
        <v>0</v>
      </c>
      <c r="D61" t="s">
        <v>47</v>
      </c>
      <c r="E61" t="s">
        <v>44</v>
      </c>
      <c r="F61" t="s">
        <v>31</v>
      </c>
      <c r="G61">
        <f>IF('入力用'!I61="","",'入力用'!I61)</f>
      </c>
      <c r="H61">
        <f>IF('入力用'!D61="","",'事務局用'!K61*100000000+'事務局用'!L61*10000000+'事務局用'!B61)</f>
      </c>
      <c r="I61" t="str">
        <f>IF('入力用'!M61=2,'入力用'!D61&amp;"      "&amp;'入力用'!E61&amp;" "&amp;'入力用'!H61,IF('入力用'!M61=3,'入力用'!D61&amp;"    "&amp;'入力用'!E61&amp;" "&amp;'入力用'!H61,IF('入力用'!M61=4,'入力用'!D61&amp;"  "&amp;'入力用'!E61&amp;" "&amp;'入力用'!H61,IF('入力用'!M61&gt;=5,'入力用'!D61&amp;'入力用'!E61&amp;" "&amp;'入力用'!H61,""))))</f>
        <v> </v>
      </c>
      <c r="J61">
        <f>IF('入力用'!F61="","",'入力用'!F61&amp;" "&amp;'入力用'!G61)</f>
      </c>
      <c r="K61">
        <v>2</v>
      </c>
      <c r="L61">
        <f>IF('入力用'!D61="","",VLOOKUP(C61,'入力用'!$B$71:$C$79,2,FALSE))</f>
      </c>
      <c r="M61">
        <f>IF('入力用'!D61="","",'入力用'!I61)</f>
      </c>
      <c r="N61">
        <f>IF('入力用'!C61="","",'入力用'!C61)</f>
      </c>
    </row>
    <row r="62" spans="1:14" ht="13.5">
      <c r="A62">
        <v>52</v>
      </c>
      <c r="B62">
        <v>24</v>
      </c>
      <c r="C62">
        <f>'入力用'!$A$5</f>
        <v>0</v>
      </c>
      <c r="D62" t="s">
        <v>47</v>
      </c>
      <c r="E62" t="s">
        <v>44</v>
      </c>
      <c r="F62" t="s">
        <v>32</v>
      </c>
      <c r="G62">
        <f>IF('入力用'!I62="","",'入力用'!I62)</f>
      </c>
      <c r="H62">
        <f>IF('入力用'!D62="","",'事務局用'!K62*100000000+'事務局用'!L62*10000000+'事務局用'!B62)</f>
      </c>
      <c r="I62" t="str">
        <f>IF('入力用'!M62=2,'入力用'!D62&amp;"      "&amp;'入力用'!E62&amp;" "&amp;'入力用'!H62,IF('入力用'!M62=3,'入力用'!D62&amp;"    "&amp;'入力用'!E62&amp;" "&amp;'入力用'!H62,IF('入力用'!M62=4,'入力用'!D62&amp;"  "&amp;'入力用'!E62&amp;" "&amp;'入力用'!H62,IF('入力用'!M62&gt;=5,'入力用'!D62&amp;'入力用'!E62&amp;" "&amp;'入力用'!H62,""))))</f>
        <v> </v>
      </c>
      <c r="J62">
        <f>IF('入力用'!F62="","",'入力用'!F62&amp;" "&amp;'入力用'!G62)</f>
      </c>
      <c r="K62">
        <v>2</v>
      </c>
      <c r="L62">
        <f>IF('入力用'!D62="","",VLOOKUP(C62,'入力用'!$B$71:$C$79,2,FALSE))</f>
      </c>
      <c r="M62">
        <f>IF('入力用'!D62="","",'入力用'!I62)</f>
      </c>
      <c r="N62">
        <f>IF('入力用'!C62="","",'入力用'!C62)</f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ikegame</dc:creator>
  <cp:keywords/>
  <dc:description/>
  <cp:lastModifiedBy>兵庫高体連陸上競技部</cp:lastModifiedBy>
  <cp:lastPrinted>2013-04-21T02:00:59Z</cp:lastPrinted>
  <dcterms:created xsi:type="dcterms:W3CDTF">2006-07-13T19:41:58Z</dcterms:created>
  <dcterms:modified xsi:type="dcterms:W3CDTF">2015-06-06T00:45:31Z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