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'Sheet1'!$B$1:$N$150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9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1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<sst xmlns="http://schemas.openxmlformats.org/spreadsheetml/2006/main" count="215" uniqueCount="210">
  <si>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</si>
  <si>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</si>
  <si>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</si>
  <si>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</si>
  <si>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</si>
  <si>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</si>
  <si>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</si>
  <si>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</si>
  <si>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</si>
  <si>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</si>
  <si>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</si>
  <si>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</si>
  <si>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</si>
  <si>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</si>
  <si>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</si>
  <si>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</si>
  <si>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</si>
  <si>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</si>
  <si>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</si>
  <si>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</si>
  <si>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</si>
  <si>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</si>
  <si>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</si>
  <si>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</si>
  <si>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</si>
  <si>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</si>
  <si>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</si>
  <si>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</si>
  <si>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</si>
  <si>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</si>
  <si>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</si>
  <si>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</si>
  <si>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</si>
  <si>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</si>
  <si>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</si>
  <si>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</si>
  <si>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</si>
  <si>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</si>
  <si>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</si>
  <si>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</si>
  <si>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</si>
  <si>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</si>
  <si>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</si>
  <si>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</si>
  <si>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</si>
  <si>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</si>
  <si>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</si>
  <si>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</si>
  <si>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</si>
  <si>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</si>
  <si>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</si>
  <si>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</si>
  <si>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</si>
  <si>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</si>
  <si>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</si>
  <si>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</si>
  <si>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</si>
  <si>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</si>
  <si>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</si>
  <si>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</si>
  <si>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</si>
  <si>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</si>
  <si>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</si>
  <si>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</si>
  <si>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</si>
  <si>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</si>
  <si>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</si>
  <si>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</si>
  <si>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</si>
  <si>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</si>
  <si>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</si>
  <si>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</si>
  <si>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</si>
  <si>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</si>
  <si>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</si>
  <si>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</si>
  <si>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</si>
  <si>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</si>
  <si>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</si>
  <si>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</si>
  <si>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</si>
  <si>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</si>
  <si>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00250 0</t>
  </si>
  <si>
    <t>00350 0</t>
  </si>
  <si>
    <t>00550 0</t>
  </si>
  <si>
    <t>00650 0</t>
  </si>
  <si>
    <t>00850 0</t>
  </si>
  <si>
    <t>3000ｍ（中男）</t>
  </si>
  <si>
    <t>01050 0</t>
  </si>
  <si>
    <t>110ｍＨ（中男）</t>
  </si>
  <si>
    <t>100ｍＨ(中女）</t>
  </si>
  <si>
    <t>03050 0</t>
  </si>
  <si>
    <t>04050 0</t>
  </si>
  <si>
    <t>07150 0</t>
  </si>
  <si>
    <t>07350 0</t>
  </si>
  <si>
    <t>07450 0</t>
  </si>
  <si>
    <t>三段跳(中男)</t>
  </si>
  <si>
    <t>08050 0</t>
  </si>
  <si>
    <t>砲丸投（中男）</t>
  </si>
  <si>
    <t>08450 0</t>
  </si>
  <si>
    <t>砲丸投（中女）</t>
  </si>
  <si>
    <t>円盤投（中男）</t>
  </si>
  <si>
    <t>08750 0</t>
  </si>
  <si>
    <t>08850 0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</si>
  <si>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</si>
  <si>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</si>
  <si>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</si>
  <si>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</si>
  <si>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</si>
  <si>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</si>
  <si>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</si>
  <si>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</si>
  <si>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</si>
  <si>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</si>
  <si>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</si>
  <si>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</si>
  <si>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</si>
  <si>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</si>
  <si>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</si>
  <si>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</si>
  <si>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</si>
  <si>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</si>
  <si>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</si>
  <si>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</si>
  <si>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</si>
  <si>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</si>
  <si>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</si>
  <si>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</si>
  <si>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</si>
  <si>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</si>
  <si>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</si>
  <si>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</si>
  <si>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</si>
  <si>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</si>
  <si>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</si>
  <si>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</si>
  <si>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</si>
  <si>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</si>
  <si>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</si>
  <si>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</si>
  <si>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</si>
  <si>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</si>
  <si>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</si>
  <si>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</si>
  <si>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</si>
  <si>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</si>
  <si>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</si>
  <si>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</si>
  <si>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</si>
  <si>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</si>
  <si>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</si>
  <si>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</si>
  <si>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</si>
  <si>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</si>
  <si>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</si>
  <si>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</si>
  <si>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</si>
  <si>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</si>
  <si>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</si>
  <si>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</si>
  <si>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</si>
  <si>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</si>
  <si>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</si>
  <si>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</si>
  <si>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</si>
  <si>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</si>
  <si>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</si>
  <si>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</si>
  <si>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</si>
  <si>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</si>
  <si>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</si>
  <si>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</si>
  <si>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</si>
  <si>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</si>
  <si>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</si>
  <si>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</si>
  <si>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</si>
  <si>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</si>
  <si>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</si>
  <si>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</si>
  <si>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</si>
  <si>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</si>
  <si>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</si>
  <si>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</si>
  <si>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</si>
  <si>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</si>
  <si>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</si>
  <si>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</si>
  <si>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</si>
  <si>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</si>
  <si>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</si>
  <si>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</si>
  <si>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</si>
  <si>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</si>
  <si>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</si>
  <si>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</si>
  <si>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</si>
  <si>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</si>
  <si>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</si>
  <si>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</si>
  <si>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</si>
  <si>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</si>
  <si>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</si>
  <si>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</si>
  <si>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</si>
  <si>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</si>
  <si>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</si>
  <si>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</si>
  <si>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</si>
  <si>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r>
      <t>①団体名・プログラム部数をリストから選んでください。</t>
    </r>
    <r>
      <rPr>
        <b/>
        <i/>
        <sz val="12"/>
        <color indexed="9"/>
        <rFont val="ＭＳ Ｐゴシック"/>
        <family val="3"/>
      </rPr>
      <t>（３部以上の購入にご協力ください）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</si>
</sst>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NumberForma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3" borderId="19" xfId="0" applyFill="1" applyBorder="1" applyAlignment="1" applyProtection="1">
      <alignment horizontal="center" vertical="center" textRotation="255"/>
      <protection/>
    </xf>
    <xf numFmtId="0" fontId="0" fillId="3" borderId="20" xfId="0" applyFill="1" applyBorder="1" applyAlignment="1" applyProtection="1">
      <alignment horizontal="center" vertical="center" textRotation="255"/>
      <protection/>
    </xf>
    <xf numFmtId="0" fontId="4" fillId="6" borderId="1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15" fillId="7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4" fillId="0" borderId="1" xfId="0" applyFont="1" applyBorder="1" applyAlignment="1" applyProtection="1">
      <alignment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6" fontId="0" fillId="0" borderId="0" xfId="18" applyAlignment="1" applyProtection="1">
      <alignment vertical="center"/>
      <protection hidden="1"/>
    </xf>
    <xf numFmtId="0" fontId="0" fillId="0" borderId="27" xfId="0" applyBorder="1" applyAlignment="1" applyProtection="1">
      <alignment horizontal="right" vertical="center"/>
      <protection/>
    </xf>
    <xf numFmtId="6" fontId="0" fillId="0" borderId="27" xfId="18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/>
    </xf>
    <xf numFmtId="6" fontId="21" fillId="0" borderId="28" xfId="18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6" fontId="0" fillId="2" borderId="26" xfId="0" applyNumberFormat="1" applyFill="1" applyBorder="1" applyAlignment="1" applyProtection="1">
      <alignment vertical="center"/>
      <protection/>
    </xf>
    <xf numFmtId="0" fontId="12" fillId="6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tabSelected="1" workbookViewId="0" topLeftCell="B1">
      <selection activeCell="E4" sqref="E4:H4"/>
    </sheetView>
  </sheetViews>
  <sheetFormatPr defaultColWidth="9.00390625" defaultRowHeight="13.5"/>
  <cols>
    <col min="1" max="1" width="16.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3" t="s">
        <v>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94" t="s">
        <v>80</v>
      </c>
    </row>
    <row r="2" spans="2:16" ht="24">
      <c r="B2" s="103" t="s">
        <v>205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"/>
      <c r="P2" s="94"/>
    </row>
    <row r="3" spans="2:19" ht="17.25">
      <c r="B3" s="93" t="s">
        <v>209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"/>
      <c r="P3" s="94"/>
      <c r="Q3" s="52" t="s">
        <v>4</v>
      </c>
      <c r="R3" s="11" t="s">
        <v>206</v>
      </c>
      <c r="S3" s="46" t="s">
        <v>207</v>
      </c>
    </row>
    <row r="4" spans="1:19" ht="24" customHeight="1">
      <c r="A4" s="8">
        <f>E4</f>
        <v>0</v>
      </c>
      <c r="D4" s="6" t="s">
        <v>4</v>
      </c>
      <c r="E4" s="66"/>
      <c r="F4" s="66"/>
      <c r="G4" s="66"/>
      <c r="H4" s="66"/>
      <c r="K4" s="9" t="s">
        <v>199</v>
      </c>
      <c r="L4" s="112"/>
      <c r="M4" s="8" t="s">
        <v>200</v>
      </c>
      <c r="O4" s="3"/>
      <c r="P4" s="94"/>
      <c r="Q4" s="109">
        <f>E4</f>
        <v>0</v>
      </c>
      <c r="R4" s="110">
        <f>L4</f>
        <v>0</v>
      </c>
      <c r="S4" s="111">
        <f>I12</f>
        <v>0</v>
      </c>
    </row>
    <row r="5" spans="10:16" ht="13.5">
      <c r="J5" s="9"/>
      <c r="P5" s="94"/>
    </row>
    <row r="6" spans="1:16" ht="17.25">
      <c r="A6" s="93" t="s">
        <v>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P6" s="94"/>
    </row>
    <row r="7" spans="4:16" ht="13.5">
      <c r="D7" s="9"/>
      <c r="E7" s="17" t="s">
        <v>0</v>
      </c>
      <c r="F7" s="17" t="s">
        <v>35</v>
      </c>
      <c r="P7" s="94"/>
    </row>
    <row r="8" spans="4:16" ht="14.25">
      <c r="D8" s="24" t="s">
        <v>34</v>
      </c>
      <c r="E8" s="25" t="s">
        <v>36</v>
      </c>
      <c r="F8" s="25" t="s">
        <v>37</v>
      </c>
      <c r="I8" s="8" t="s">
        <v>201</v>
      </c>
      <c r="P8" s="94"/>
    </row>
    <row r="9" spans="1:16" ht="20.25">
      <c r="A9" s="8">
        <f>$E$4</f>
        <v>0</v>
      </c>
      <c r="D9" s="10" t="s">
        <v>30</v>
      </c>
      <c r="E9" s="78"/>
      <c r="F9" s="78"/>
      <c r="H9" s="9" t="s">
        <v>202</v>
      </c>
      <c r="I9" s="104">
        <f>COUNTA(I31:I150)*400</f>
        <v>0</v>
      </c>
      <c r="P9" s="94"/>
    </row>
    <row r="10" spans="1:16" ht="20.25">
      <c r="A10" s="8">
        <f>$E$4</f>
        <v>0</v>
      </c>
      <c r="D10" s="10" t="s">
        <v>31</v>
      </c>
      <c r="E10" s="78"/>
      <c r="F10" s="78"/>
      <c r="H10" s="9" t="s">
        <v>22</v>
      </c>
      <c r="I10" s="104">
        <f>COUNTA(E17:E26)*600</f>
        <v>0</v>
      </c>
      <c r="P10" s="94"/>
    </row>
    <row r="11" spans="1:16" ht="20.25">
      <c r="A11" s="8">
        <f>$E$4</f>
        <v>0</v>
      </c>
      <c r="D11" s="10" t="s">
        <v>32</v>
      </c>
      <c r="E11" s="78"/>
      <c r="F11" s="78"/>
      <c r="H11" s="105" t="s">
        <v>203</v>
      </c>
      <c r="I11" s="106">
        <f>L4*600</f>
        <v>0</v>
      </c>
      <c r="P11" s="94"/>
    </row>
    <row r="12" spans="1:16" ht="21" thickBot="1">
      <c r="A12" s="8">
        <f>$E$4</f>
        <v>0</v>
      </c>
      <c r="D12" s="10" t="s">
        <v>33</v>
      </c>
      <c r="E12" s="78"/>
      <c r="F12" s="78"/>
      <c r="H12" s="107" t="s">
        <v>204</v>
      </c>
      <c r="I12" s="108">
        <f>SUM(I9:I11)</f>
        <v>0</v>
      </c>
      <c r="P12" s="94"/>
    </row>
    <row r="13" spans="4:16" s="21" customFormat="1" ht="21" thickTop="1">
      <c r="D13" s="22"/>
      <c r="E13" s="23"/>
      <c r="F13" s="23"/>
      <c r="P13" s="94"/>
    </row>
    <row r="14" spans="2:16" ht="17.25">
      <c r="B14" s="93" t="s">
        <v>198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94"/>
    </row>
    <row r="15" spans="3:16" ht="18" customHeight="1">
      <c r="C15" s="7"/>
      <c r="D15" s="26" t="s">
        <v>57</v>
      </c>
      <c r="E15" s="10" t="s">
        <v>53</v>
      </c>
      <c r="F15" s="10" t="s">
        <v>54</v>
      </c>
      <c r="G15" s="67" t="s">
        <v>55</v>
      </c>
      <c r="H15" s="67"/>
      <c r="I15" s="10" t="s">
        <v>56</v>
      </c>
      <c r="J15" s="67" t="s">
        <v>70</v>
      </c>
      <c r="K15" s="67"/>
      <c r="L15" s="67"/>
      <c r="M15" s="67" t="s">
        <v>71</v>
      </c>
      <c r="N15" s="67"/>
      <c r="P15" s="94"/>
    </row>
    <row r="16" spans="3:24" ht="14.25">
      <c r="C16" s="28" t="s">
        <v>34</v>
      </c>
      <c r="D16" s="27">
        <v>5123</v>
      </c>
      <c r="E16" s="29">
        <v>29901</v>
      </c>
      <c r="F16" s="29">
        <v>29902</v>
      </c>
      <c r="G16" s="68">
        <v>29903</v>
      </c>
      <c r="H16" s="68"/>
      <c r="I16" s="29">
        <v>29904</v>
      </c>
      <c r="J16" s="68">
        <v>29905</v>
      </c>
      <c r="K16" s="68"/>
      <c r="L16" s="68"/>
      <c r="M16" s="68">
        <v>29906</v>
      </c>
      <c r="N16" s="68"/>
      <c r="P16" s="94"/>
      <c r="Q16" s="52" t="s">
        <v>26</v>
      </c>
      <c r="R16" s="11" t="s">
        <v>73</v>
      </c>
      <c r="S16" s="11" t="s">
        <v>50</v>
      </c>
      <c r="T16" s="11" t="s">
        <v>74</v>
      </c>
      <c r="U16" s="11" t="s">
        <v>75</v>
      </c>
      <c r="V16" s="11" t="s">
        <v>76</v>
      </c>
      <c r="W16" s="11" t="s">
        <v>77</v>
      </c>
      <c r="X16" s="46" t="s">
        <v>78</v>
      </c>
    </row>
    <row r="17" spans="1:24" s="15" customFormat="1" ht="14.25">
      <c r="A17" s="8">
        <f aca="true" t="shared" si="0" ref="A17:A26">$E$4</f>
        <v>0</v>
      </c>
      <c r="B17" s="99" t="s">
        <v>28</v>
      </c>
      <c r="C17" s="30" t="s">
        <v>58</v>
      </c>
      <c r="D17" s="76"/>
      <c r="E17" s="77"/>
      <c r="F17" s="77"/>
      <c r="G17" s="101"/>
      <c r="H17" s="101"/>
      <c r="I17" s="77"/>
      <c r="J17" s="101"/>
      <c r="K17" s="101"/>
      <c r="L17" s="101"/>
      <c r="M17" s="101"/>
      <c r="N17" s="101"/>
      <c r="P17" s="94"/>
      <c r="Q17" s="83">
        <f>IF(D17="","",$E$4)</f>
      </c>
      <c r="R17" s="84">
        <f>IF(D17="","",D17)</f>
      </c>
      <c r="S17" s="84">
        <f aca="true" t="shared" si="1" ref="S17:U21">IF(E17="","",100000000+VALUE(LEFT($Q17,6))*100+VALUE(RIGHT(E17,2)))</f>
      </c>
      <c r="T17" s="84">
        <f t="shared" si="1"/>
      </c>
      <c r="U17" s="84">
        <f t="shared" si="1"/>
      </c>
      <c r="V17" s="84">
        <f aca="true" t="shared" si="2" ref="V17:W21">IF(I17="","",100000000+VALUE(LEFT($Q17,6))*100+VALUE(RIGHT(I17,2)))</f>
      </c>
      <c r="W17" s="84">
        <f t="shared" si="2"/>
      </c>
      <c r="X17" s="85">
        <f>IF(M17="","",100000000+VALUE(LEFT($Q17,6))*100+VALUE(RIGHT(M17,2)))</f>
      </c>
    </row>
    <row r="18" spans="1:24" ht="14.25">
      <c r="A18" s="8">
        <f t="shared" si="0"/>
        <v>0</v>
      </c>
      <c r="B18" s="99"/>
      <c r="C18" s="31" t="s">
        <v>59</v>
      </c>
      <c r="D18" s="77"/>
      <c r="E18" s="77"/>
      <c r="F18" s="77"/>
      <c r="G18" s="101"/>
      <c r="H18" s="101"/>
      <c r="I18" s="77"/>
      <c r="J18" s="101"/>
      <c r="K18" s="101"/>
      <c r="L18" s="101"/>
      <c r="M18" s="101"/>
      <c r="N18" s="101"/>
      <c r="P18" s="94"/>
      <c r="Q18" s="83">
        <f aca="true" t="shared" si="3" ref="Q18:Q26">IF(D18="","",$E$4)</f>
      </c>
      <c r="R18" s="84">
        <f aca="true" t="shared" si="4" ref="R18:R26">IF(D18="","",D18)</f>
      </c>
      <c r="S18" s="84">
        <f t="shared" si="1"/>
      </c>
      <c r="T18" s="84">
        <f t="shared" si="1"/>
      </c>
      <c r="U18" s="84">
        <f t="shared" si="1"/>
      </c>
      <c r="V18" s="84">
        <f t="shared" si="2"/>
      </c>
      <c r="W18" s="84">
        <f t="shared" si="2"/>
      </c>
      <c r="X18" s="85">
        <f>IF(M18="","",100000000+VALUE(LEFT($Q18,6))*100+VALUE(RIGHT(M18,2)))</f>
      </c>
    </row>
    <row r="19" spans="1:24" ht="14.25">
      <c r="A19" s="8">
        <f t="shared" si="0"/>
        <v>0</v>
      </c>
      <c r="B19" s="99"/>
      <c r="C19" s="31" t="s">
        <v>60</v>
      </c>
      <c r="D19" s="77"/>
      <c r="E19" s="77"/>
      <c r="F19" s="77"/>
      <c r="G19" s="101"/>
      <c r="H19" s="101"/>
      <c r="I19" s="77"/>
      <c r="J19" s="101"/>
      <c r="K19" s="102"/>
      <c r="L19" s="102"/>
      <c r="M19" s="101"/>
      <c r="N19" s="101"/>
      <c r="P19" s="94"/>
      <c r="Q19" s="83">
        <f t="shared" si="3"/>
      </c>
      <c r="R19" s="84">
        <f t="shared" si="4"/>
      </c>
      <c r="S19" s="84">
        <f t="shared" si="1"/>
      </c>
      <c r="T19" s="84">
        <f t="shared" si="1"/>
      </c>
      <c r="U19" s="84">
        <f t="shared" si="1"/>
      </c>
      <c r="V19" s="84">
        <f t="shared" si="2"/>
      </c>
      <c r="W19" s="84">
        <f t="shared" si="2"/>
      </c>
      <c r="X19" s="85">
        <f>IF(M19="","",100000000+VALUE(LEFT($Q19,6))*100+VALUE(RIGHT(M19,2)))</f>
      </c>
    </row>
    <row r="20" spans="1:24" ht="14.25">
      <c r="A20" s="8">
        <f t="shared" si="0"/>
        <v>0</v>
      </c>
      <c r="B20" s="99"/>
      <c r="C20" s="31" t="s">
        <v>61</v>
      </c>
      <c r="D20" s="77"/>
      <c r="E20" s="77"/>
      <c r="F20" s="77"/>
      <c r="G20" s="101"/>
      <c r="H20" s="101"/>
      <c r="I20" s="77"/>
      <c r="J20" s="101"/>
      <c r="K20" s="101"/>
      <c r="L20" s="101"/>
      <c r="M20" s="101"/>
      <c r="N20" s="101"/>
      <c r="P20" s="94"/>
      <c r="Q20" s="83">
        <f t="shared" si="3"/>
      </c>
      <c r="R20" s="84">
        <f t="shared" si="4"/>
      </c>
      <c r="S20" s="84">
        <f t="shared" si="1"/>
      </c>
      <c r="T20" s="84">
        <f t="shared" si="1"/>
      </c>
      <c r="U20" s="84">
        <f t="shared" si="1"/>
      </c>
      <c r="V20" s="84">
        <f t="shared" si="2"/>
      </c>
      <c r="W20" s="84">
        <f t="shared" si="2"/>
      </c>
      <c r="X20" s="85">
        <f>IF(M20="","",100000000+VALUE(LEFT($Q20,6))*100+VALUE(RIGHT(M20,2)))</f>
      </c>
    </row>
    <row r="21" spans="1:24" ht="14.25">
      <c r="A21" s="8">
        <f t="shared" si="0"/>
        <v>0</v>
      </c>
      <c r="B21" s="99"/>
      <c r="C21" s="31" t="s">
        <v>62</v>
      </c>
      <c r="D21" s="77"/>
      <c r="E21" s="77"/>
      <c r="F21" s="77"/>
      <c r="G21" s="101"/>
      <c r="H21" s="101"/>
      <c r="I21" s="77"/>
      <c r="J21" s="101"/>
      <c r="K21" s="101"/>
      <c r="L21" s="101"/>
      <c r="M21" s="101"/>
      <c r="N21" s="101"/>
      <c r="P21" s="94"/>
      <c r="Q21" s="83">
        <f t="shared" si="3"/>
      </c>
      <c r="R21" s="84">
        <f t="shared" si="4"/>
      </c>
      <c r="S21" s="84">
        <f t="shared" si="1"/>
      </c>
      <c r="T21" s="84">
        <f t="shared" si="1"/>
      </c>
      <c r="U21" s="84">
        <f t="shared" si="1"/>
      </c>
      <c r="V21" s="84">
        <f t="shared" si="2"/>
      </c>
      <c r="W21" s="84">
        <f t="shared" si="2"/>
      </c>
      <c r="X21" s="85">
        <f>IF(M21="","",100000000+VALUE(LEFT($Q21,6))*100+VALUE(RIGHT(M21,2)))</f>
      </c>
    </row>
    <row r="22" spans="1:24" ht="14.25">
      <c r="A22" s="8">
        <f t="shared" si="0"/>
        <v>0</v>
      </c>
      <c r="B22" s="100" t="s">
        <v>29</v>
      </c>
      <c r="C22" s="32" t="s">
        <v>63</v>
      </c>
      <c r="D22" s="76"/>
      <c r="E22" s="77"/>
      <c r="F22" s="77"/>
      <c r="G22" s="101"/>
      <c r="H22" s="101"/>
      <c r="I22" s="77"/>
      <c r="J22" s="101"/>
      <c r="K22" s="102"/>
      <c r="L22" s="102"/>
      <c r="M22" s="101"/>
      <c r="N22" s="101"/>
      <c r="P22" s="94"/>
      <c r="Q22" s="83">
        <f t="shared" si="3"/>
      </c>
      <c r="R22" s="84">
        <f t="shared" si="4"/>
      </c>
      <c r="S22" s="84">
        <f aca="true" t="shared" si="5" ref="S22:U26">IF(E22="","",200000000+VALUE(LEFT($Q22,6))*100+VALUE(RIGHT(E22,2)))</f>
      </c>
      <c r="T22" s="84">
        <f t="shared" si="5"/>
      </c>
      <c r="U22" s="84">
        <f t="shared" si="5"/>
      </c>
      <c r="V22" s="84">
        <f aca="true" t="shared" si="6" ref="V22:W26">IF(I22="","",200000000+VALUE(LEFT($Q22,6))*100+VALUE(RIGHT(I22,2)))</f>
      </c>
      <c r="W22" s="84">
        <f t="shared" si="6"/>
      </c>
      <c r="X22" s="85">
        <f>IF(M22="","",200000000+VALUE(LEFT($Q22,6))*100+VALUE(RIGHT(M22,2)))</f>
      </c>
    </row>
    <row r="23" spans="1:24" ht="14.25">
      <c r="A23" s="8">
        <f t="shared" si="0"/>
        <v>0</v>
      </c>
      <c r="B23" s="100"/>
      <c r="C23" s="34" t="s">
        <v>64</v>
      </c>
      <c r="D23" s="77"/>
      <c r="E23" s="77"/>
      <c r="F23" s="77"/>
      <c r="G23" s="101"/>
      <c r="H23" s="101"/>
      <c r="I23" s="77"/>
      <c r="J23" s="101"/>
      <c r="K23" s="101"/>
      <c r="L23" s="101"/>
      <c r="M23" s="101"/>
      <c r="N23" s="101"/>
      <c r="P23" s="94"/>
      <c r="Q23" s="83">
        <f t="shared" si="3"/>
      </c>
      <c r="R23" s="84">
        <f t="shared" si="4"/>
      </c>
      <c r="S23" s="84">
        <f t="shared" si="5"/>
      </c>
      <c r="T23" s="84">
        <f t="shared" si="5"/>
      </c>
      <c r="U23" s="84">
        <f t="shared" si="5"/>
      </c>
      <c r="V23" s="84">
        <f t="shared" si="6"/>
      </c>
      <c r="W23" s="84">
        <f t="shared" si="6"/>
      </c>
      <c r="X23" s="85">
        <f>IF(M23="","",200000000+VALUE(LEFT($Q23,6))*100+VALUE(RIGHT(M23,2)))</f>
      </c>
    </row>
    <row r="24" spans="1:24" ht="14.25">
      <c r="A24" s="8">
        <f t="shared" si="0"/>
        <v>0</v>
      </c>
      <c r="B24" s="100"/>
      <c r="C24" s="34" t="s">
        <v>65</v>
      </c>
      <c r="D24" s="77"/>
      <c r="E24" s="77"/>
      <c r="F24" s="77"/>
      <c r="G24" s="101"/>
      <c r="H24" s="101"/>
      <c r="I24" s="77"/>
      <c r="J24" s="101"/>
      <c r="K24" s="101"/>
      <c r="L24" s="101"/>
      <c r="M24" s="101"/>
      <c r="N24" s="101"/>
      <c r="P24" s="94"/>
      <c r="Q24" s="83">
        <f t="shared" si="3"/>
      </c>
      <c r="R24" s="84">
        <f t="shared" si="4"/>
      </c>
      <c r="S24" s="84">
        <f t="shared" si="5"/>
      </c>
      <c r="T24" s="84">
        <f t="shared" si="5"/>
      </c>
      <c r="U24" s="84">
        <f t="shared" si="5"/>
      </c>
      <c r="V24" s="84">
        <f t="shared" si="6"/>
      </c>
      <c r="W24" s="84">
        <f t="shared" si="6"/>
      </c>
      <c r="X24" s="85">
        <f>IF(M24="","",200000000+VALUE(LEFT($Q24,6))*100+VALUE(RIGHT(M24,2)))</f>
      </c>
    </row>
    <row r="25" spans="1:24" ht="14.25">
      <c r="A25" s="8">
        <f t="shared" si="0"/>
        <v>0</v>
      </c>
      <c r="B25" s="100"/>
      <c r="C25" s="34" t="s">
        <v>66</v>
      </c>
      <c r="D25" s="77"/>
      <c r="E25" s="77"/>
      <c r="F25" s="77"/>
      <c r="G25" s="101"/>
      <c r="H25" s="101"/>
      <c r="I25" s="77"/>
      <c r="J25" s="101"/>
      <c r="K25" s="101"/>
      <c r="L25" s="101"/>
      <c r="M25" s="101"/>
      <c r="N25" s="101"/>
      <c r="P25" s="94"/>
      <c r="Q25" s="83">
        <f t="shared" si="3"/>
      </c>
      <c r="R25" s="84">
        <f t="shared" si="4"/>
      </c>
      <c r="S25" s="84">
        <f t="shared" si="5"/>
      </c>
      <c r="T25" s="84">
        <f t="shared" si="5"/>
      </c>
      <c r="U25" s="84">
        <f t="shared" si="5"/>
      </c>
      <c r="V25" s="84">
        <f t="shared" si="6"/>
      </c>
      <c r="W25" s="84">
        <f t="shared" si="6"/>
      </c>
      <c r="X25" s="85">
        <f>IF(M25="","",200000000+VALUE(LEFT($Q25,6))*100+VALUE(RIGHT(M25,2)))</f>
      </c>
    </row>
    <row r="26" spans="1:24" ht="14.25">
      <c r="A26" s="8">
        <f t="shared" si="0"/>
        <v>0</v>
      </c>
      <c r="B26" s="100"/>
      <c r="C26" s="34" t="s">
        <v>67</v>
      </c>
      <c r="D26" s="77"/>
      <c r="E26" s="77"/>
      <c r="F26" s="77"/>
      <c r="G26" s="101"/>
      <c r="H26" s="101"/>
      <c r="I26" s="77"/>
      <c r="J26" s="101"/>
      <c r="K26" s="102"/>
      <c r="L26" s="102"/>
      <c r="M26" s="101"/>
      <c r="N26" s="101"/>
      <c r="P26" s="94"/>
      <c r="Q26" s="86">
        <f t="shared" si="3"/>
      </c>
      <c r="R26" s="87">
        <f t="shared" si="4"/>
      </c>
      <c r="S26" s="87">
        <f t="shared" si="5"/>
      </c>
      <c r="T26" s="87">
        <f t="shared" si="5"/>
      </c>
      <c r="U26" s="87">
        <f t="shared" si="5"/>
      </c>
      <c r="V26" s="87">
        <f t="shared" si="6"/>
      </c>
      <c r="W26" s="87">
        <f t="shared" si="6"/>
      </c>
      <c r="X26" s="88">
        <f>IF(M26="","",200000000+VALUE(LEFT($Q26,6))*100+VALUE(RIGHT(M26,2)))</f>
      </c>
    </row>
    <row r="27" spans="2:16" ht="17.25">
      <c r="B27" s="79" t="s">
        <v>81</v>
      </c>
      <c r="C27" s="16"/>
      <c r="D27" s="53"/>
      <c r="E27" s="54"/>
      <c r="F27" s="54"/>
      <c r="G27" s="54"/>
      <c r="H27" s="54"/>
      <c r="I27" s="54"/>
      <c r="P27" s="94"/>
    </row>
    <row r="28" spans="2:16" ht="17.25" customHeight="1">
      <c r="B28" s="93" t="s">
        <v>79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P28" s="94"/>
    </row>
    <row r="29" spans="2:25" ht="13.5">
      <c r="B29" s="97" t="s">
        <v>21</v>
      </c>
      <c r="C29" s="97" t="s">
        <v>0</v>
      </c>
      <c r="D29" s="97"/>
      <c r="E29" s="97" t="s">
        <v>43</v>
      </c>
      <c r="F29" s="97"/>
      <c r="G29" s="64" t="s">
        <v>1</v>
      </c>
      <c r="H29" s="64" t="s">
        <v>2</v>
      </c>
      <c r="I29" s="69" t="s">
        <v>16</v>
      </c>
      <c r="J29" s="36" t="s">
        <v>12</v>
      </c>
      <c r="K29" s="35" t="s">
        <v>20</v>
      </c>
      <c r="L29" s="35" t="s">
        <v>19</v>
      </c>
      <c r="M29" s="95" t="s">
        <v>13</v>
      </c>
      <c r="N29" s="38" t="s">
        <v>22</v>
      </c>
      <c r="O29" s="40"/>
      <c r="P29" s="94"/>
      <c r="Q29" s="41"/>
      <c r="R29" s="42"/>
      <c r="S29" s="43"/>
      <c r="T29" s="42"/>
      <c r="U29" s="42"/>
      <c r="V29" s="42"/>
      <c r="W29" s="42"/>
      <c r="X29" s="11"/>
      <c r="Y29" s="46"/>
    </row>
    <row r="30" spans="2:25" ht="13.5">
      <c r="B30" s="98"/>
      <c r="C30" s="33" t="s">
        <v>41</v>
      </c>
      <c r="D30" s="33" t="s">
        <v>42</v>
      </c>
      <c r="E30" s="33" t="s">
        <v>40</v>
      </c>
      <c r="F30" s="33" t="s">
        <v>39</v>
      </c>
      <c r="G30" s="65"/>
      <c r="H30" s="65"/>
      <c r="I30" s="98"/>
      <c r="J30" s="33"/>
      <c r="K30" s="37" t="s">
        <v>17</v>
      </c>
      <c r="L30" s="37" t="s">
        <v>18</v>
      </c>
      <c r="M30" s="96"/>
      <c r="N30" s="39" t="s">
        <v>46</v>
      </c>
      <c r="O30" s="40"/>
      <c r="P30" s="94"/>
      <c r="Q30" s="47" t="s">
        <v>51</v>
      </c>
      <c r="R30" s="48" t="s">
        <v>44</v>
      </c>
      <c r="S30" s="49" t="s">
        <v>45</v>
      </c>
      <c r="T30" s="48" t="s">
        <v>23</v>
      </c>
      <c r="U30" s="48" t="s">
        <v>52</v>
      </c>
      <c r="V30" s="48" t="s">
        <v>24</v>
      </c>
      <c r="W30" s="48" t="s">
        <v>25</v>
      </c>
      <c r="X30" s="48" t="s">
        <v>50</v>
      </c>
      <c r="Y30" s="50" t="s">
        <v>72</v>
      </c>
    </row>
    <row r="31" spans="2:25" ht="13.5">
      <c r="B31" s="55"/>
      <c r="C31" s="56"/>
      <c r="D31" s="57"/>
      <c r="E31" s="57"/>
      <c r="F31" s="57"/>
      <c r="G31" s="57"/>
      <c r="H31" s="57"/>
      <c r="I31" s="58"/>
      <c r="J31" s="57"/>
      <c r="K31" s="57"/>
      <c r="L31" s="80"/>
      <c r="M31" s="57"/>
      <c r="N31" s="59"/>
      <c r="O31" s="18"/>
      <c r="P31" s="94"/>
      <c r="Q31" s="89">
        <f>IF(C31="","",T31*100000000+V31*100+VALUE(RIGHT(W31,2)))</f>
      </c>
      <c r="R31" s="90" t="str">
        <f>IF(LEN(C31)+LEN(D31)&lt;4,C31&amp;"    "&amp;D31&amp;" "&amp;G31,IF(LEN(C31)+LEN(D31)&gt;4,C31&amp;D31&amp;" "&amp;G31,C31&amp;"  "&amp;D31&amp;" "&amp;G31))</f>
        <v>     </v>
      </c>
      <c r="S31" s="51" t="str">
        <f>E31&amp;" "&amp;F31</f>
        <v> </v>
      </c>
      <c r="T31" s="90">
        <f>IF(H31="男",1,IF(H31="女",2,""))</f>
      </c>
      <c r="U31" s="90">
        <f>IF(C31="","",28)</f>
      </c>
      <c r="V31" s="90">
        <f>IF(C31="","",VALUE(LEFT($E$4,6)))</f>
      </c>
      <c r="W31" s="90">
        <f>IF(B31="","",B31)</f>
      </c>
      <c r="X31" s="51">
        <f>IF(I31="","",IF(VLOOKUP(I31,$A$221:$C$248,3,FALSE)&gt;=71,VLOOKUP(I31,$A$221:$C$248,2,FALSE)&amp;TEXT(K31,"00")&amp;TEXT(L31,"00"),VLOOKUP(I31,$A$221:$C$248,2,FALSE)&amp;TEXT(J31,"00")&amp;TEXT(K31,"00")&amp;IF(M31="手",TEXT(L31,"0"),TEXT(L31,"00"))))</f>
      </c>
      <c r="Y31" s="91">
        <f>IF(N31="","",N31)</f>
      </c>
    </row>
    <row r="32" spans="2:25" ht="13.5">
      <c r="B32" s="60"/>
      <c r="C32" s="61"/>
      <c r="D32" s="62"/>
      <c r="E32" s="62"/>
      <c r="F32" s="62"/>
      <c r="G32" s="62"/>
      <c r="H32" s="62"/>
      <c r="I32" s="63"/>
      <c r="J32" s="62"/>
      <c r="K32" s="62"/>
      <c r="L32" s="81"/>
      <c r="M32" s="62"/>
      <c r="N32" s="70"/>
      <c r="O32" s="18"/>
      <c r="P32" s="94"/>
      <c r="Q32" s="83">
        <f aca="true" t="shared" si="7" ref="Q32:Q95">IF(C32="","",T32*100000000+V32*100+RIGHT(W32,2))</f>
      </c>
      <c r="R32" s="84" t="str">
        <f aca="true" t="shared" si="8" ref="R32:R95">IF(LEN(C32)+LEN(D32)&lt;4,C32&amp;"    "&amp;D32&amp;" "&amp;G32,IF(LEN(C32)+LEN(D32)&gt;4,C32&amp;D32&amp;" "&amp;G32,C32&amp;"  "&amp;D32&amp;" "&amp;G32))</f>
        <v>     </v>
      </c>
      <c r="S32" s="44" t="str">
        <f aca="true" t="shared" si="9" ref="S32:S95">E32&amp;" "&amp;F32</f>
        <v> </v>
      </c>
      <c r="T32" s="84">
        <f aca="true" t="shared" si="10" ref="T32:T95">IF(H32="男",1,IF(H32="女",2,""))</f>
      </c>
      <c r="U32" s="84">
        <f aca="true" t="shared" si="11" ref="U32:U95">IF(C32="","",28)</f>
      </c>
      <c r="V32" s="84">
        <f aca="true" t="shared" si="12" ref="V32:V95">IF(C32="","",VALUE(LEFT($E$4,6)))</f>
      </c>
      <c r="W32" s="84">
        <f aca="true" t="shared" si="13" ref="W32:W95">IF(B32="","",B32)</f>
      </c>
      <c r="X32" s="44">
        <f>IF(I32="","",IF(VLOOKUP(I32,$A$221:$C$248,3,FALSE)&gt;=71,VLOOKUP(I32,$A$221:$C$248,2,FALSE)&amp;TEXT(K32,"00")&amp;TEXT(L32,"00"),VLOOKUP(I32,$A$221:$C$248,2,FALSE)&amp;TEXT(J32,"00")&amp;TEXT(K32,"00")&amp;IF(M32="手",TEXT(L32,"0"),TEXT(L32,"00"))))</f>
      </c>
      <c r="Y32" s="85">
        <f aca="true" t="shared" si="14" ref="Y32:Y95">IF(N32="","",N32)</f>
      </c>
    </row>
    <row r="33" spans="2:25" ht="13.5">
      <c r="B33" s="60"/>
      <c r="C33" s="61"/>
      <c r="D33" s="62"/>
      <c r="E33" s="62"/>
      <c r="F33" s="62"/>
      <c r="G33" s="62"/>
      <c r="H33" s="62"/>
      <c r="I33" s="63"/>
      <c r="J33" s="62"/>
      <c r="K33" s="62"/>
      <c r="L33" s="81"/>
      <c r="M33" s="62"/>
      <c r="N33" s="70"/>
      <c r="O33" s="18"/>
      <c r="P33" s="94"/>
      <c r="Q33" s="83">
        <f t="shared" si="7"/>
      </c>
      <c r="R33" s="84" t="str">
        <f t="shared" si="8"/>
        <v>     </v>
      </c>
      <c r="S33" s="44" t="str">
        <f t="shared" si="9"/>
        <v> </v>
      </c>
      <c r="T33" s="84">
        <f t="shared" si="10"/>
      </c>
      <c r="U33" s="84">
        <f t="shared" si="11"/>
      </c>
      <c r="V33" s="84">
        <f t="shared" si="12"/>
      </c>
      <c r="W33" s="84">
        <f t="shared" si="13"/>
      </c>
      <c r="X33" s="44">
        <f>IF(I33="","",IF(VLOOKUP(I33,$A$221:$C$248,3,FALSE)&gt;=71,VLOOKUP(I33,$A$221:$C$248,2,FALSE)&amp;TEXT(K33,"00")&amp;TEXT(L33,"00"),VLOOKUP(I33,$A$221:$C$248,2,FALSE)&amp;TEXT(J33,"00")&amp;TEXT(K33,"00")&amp;IF(M33="手",TEXT(L33,"0"),TEXT(L33,"00"))))</f>
      </c>
      <c r="Y33" s="85">
        <f t="shared" si="14"/>
      </c>
    </row>
    <row r="34" spans="2:25" ht="13.5">
      <c r="B34" s="60"/>
      <c r="C34" s="61"/>
      <c r="D34" s="62"/>
      <c r="E34" s="62"/>
      <c r="F34" s="62"/>
      <c r="G34" s="62"/>
      <c r="H34" s="62"/>
      <c r="I34" s="63"/>
      <c r="J34" s="62"/>
      <c r="K34" s="62"/>
      <c r="L34" s="81"/>
      <c r="M34" s="62"/>
      <c r="N34" s="70"/>
      <c r="O34" s="18"/>
      <c r="P34" s="94"/>
      <c r="Q34" s="83">
        <f t="shared" si="7"/>
      </c>
      <c r="R34" s="84" t="str">
        <f t="shared" si="8"/>
        <v>     </v>
      </c>
      <c r="S34" s="44" t="str">
        <f t="shared" si="9"/>
        <v> </v>
      </c>
      <c r="T34" s="84">
        <f t="shared" si="10"/>
      </c>
      <c r="U34" s="84">
        <f t="shared" si="11"/>
      </c>
      <c r="V34" s="84">
        <f t="shared" si="12"/>
      </c>
      <c r="W34" s="84">
        <f t="shared" si="13"/>
      </c>
      <c r="X34" s="44">
        <f>IF(I34="","",IF(VLOOKUP(I34,$A$221:$C$248,3,FALSE)&gt;=71,VLOOKUP(I34,$A$221:$C$248,2,FALSE)&amp;TEXT(K34,"00")&amp;TEXT(L34,"00"),VLOOKUP(I34,$A$221:$C$248,2,FALSE)&amp;TEXT(J34,"00")&amp;TEXT(K34,"00")&amp;IF(M34="手",TEXT(L34,"0"),TEXT(L34,"00"))))</f>
      </c>
      <c r="Y34" s="85">
        <f t="shared" si="14"/>
      </c>
    </row>
    <row r="35" spans="2:25" ht="13.5">
      <c r="B35" s="60"/>
      <c r="C35" s="61"/>
      <c r="D35" s="62"/>
      <c r="E35" s="62"/>
      <c r="F35" s="62"/>
      <c r="G35" s="62"/>
      <c r="H35" s="62"/>
      <c r="I35" s="63"/>
      <c r="J35" s="62"/>
      <c r="K35" s="62"/>
      <c r="L35" s="81"/>
      <c r="M35" s="62"/>
      <c r="N35" s="70"/>
      <c r="O35" s="18"/>
      <c r="P35" s="94"/>
      <c r="Q35" s="83">
        <f t="shared" si="7"/>
      </c>
      <c r="R35" s="84" t="str">
        <f t="shared" si="8"/>
        <v>     </v>
      </c>
      <c r="S35" s="44" t="str">
        <f t="shared" si="9"/>
        <v> </v>
      </c>
      <c r="T35" s="84">
        <f t="shared" si="10"/>
      </c>
      <c r="U35" s="84">
        <f t="shared" si="11"/>
      </c>
      <c r="V35" s="84">
        <f t="shared" si="12"/>
      </c>
      <c r="W35" s="84">
        <f t="shared" si="13"/>
      </c>
      <c r="X35" s="44">
        <f>IF(I35="","",IF(VLOOKUP(I35,$A$221:$C$248,3,FALSE)&gt;=71,VLOOKUP(I35,$A$221:$C$248,2,FALSE)&amp;TEXT(K35,"00")&amp;TEXT(L35,"00"),VLOOKUP(I35,$A$221:$C$248,2,FALSE)&amp;TEXT(J35,"00")&amp;TEXT(K35,"00")&amp;IF(M35="手",TEXT(L35,"0"),TEXT(L35,"00"))))</f>
      </c>
      <c r="Y35" s="85">
        <f t="shared" si="14"/>
      </c>
    </row>
    <row r="36" spans="2:25" ht="13.5">
      <c r="B36" s="60"/>
      <c r="C36" s="61"/>
      <c r="D36" s="62"/>
      <c r="E36" s="62"/>
      <c r="F36" s="62"/>
      <c r="G36" s="62"/>
      <c r="H36" s="62"/>
      <c r="I36" s="63"/>
      <c r="J36" s="62"/>
      <c r="K36" s="62"/>
      <c r="L36" s="81"/>
      <c r="M36" s="62"/>
      <c r="N36" s="70"/>
      <c r="O36" s="18"/>
      <c r="P36" s="94"/>
      <c r="Q36" s="83">
        <f t="shared" si="7"/>
      </c>
      <c r="R36" s="84" t="str">
        <f t="shared" si="8"/>
        <v>     </v>
      </c>
      <c r="S36" s="44" t="str">
        <f t="shared" si="9"/>
        <v> </v>
      </c>
      <c r="T36" s="84">
        <f t="shared" si="10"/>
      </c>
      <c r="U36" s="84">
        <f t="shared" si="11"/>
      </c>
      <c r="V36" s="84">
        <f t="shared" si="12"/>
      </c>
      <c r="W36" s="84">
        <f t="shared" si="13"/>
      </c>
      <c r="X36" s="44">
        <f>IF(I36="","",IF(VLOOKUP(I36,$A$221:$C$248,3,FALSE)&gt;=71,VLOOKUP(I36,$A$221:$C$248,2,FALSE)&amp;TEXT(K36,"00")&amp;TEXT(L36,"00"),VLOOKUP(I36,$A$221:$C$248,2,FALSE)&amp;TEXT(J36,"00")&amp;TEXT(K36,"00")&amp;IF(M36="手",TEXT(L36,"0"),TEXT(L36,"00"))))</f>
      </c>
      <c r="Y36" s="85">
        <f t="shared" si="14"/>
      </c>
    </row>
    <row r="37" spans="2:25" ht="13.5">
      <c r="B37" s="60"/>
      <c r="C37" s="61"/>
      <c r="D37" s="62"/>
      <c r="E37" s="62"/>
      <c r="F37" s="62"/>
      <c r="G37" s="62"/>
      <c r="H37" s="62"/>
      <c r="I37" s="63"/>
      <c r="J37" s="62"/>
      <c r="K37" s="62"/>
      <c r="L37" s="81"/>
      <c r="M37" s="62"/>
      <c r="N37" s="70"/>
      <c r="O37" s="18"/>
      <c r="P37" s="94"/>
      <c r="Q37" s="83">
        <f t="shared" si="7"/>
      </c>
      <c r="R37" s="84" t="str">
        <f t="shared" si="8"/>
        <v>     </v>
      </c>
      <c r="S37" s="44" t="str">
        <f t="shared" si="9"/>
        <v> </v>
      </c>
      <c r="T37" s="84">
        <f t="shared" si="10"/>
      </c>
      <c r="U37" s="84">
        <f t="shared" si="11"/>
      </c>
      <c r="V37" s="84">
        <f t="shared" si="12"/>
      </c>
      <c r="W37" s="84">
        <f t="shared" si="13"/>
      </c>
      <c r="X37" s="44">
        <f>IF(I37="","",IF(VLOOKUP(I37,$A$221:$C$248,3,FALSE)&gt;=71,VLOOKUP(I37,$A$221:$C$248,2,FALSE)&amp;TEXT(K37,"00")&amp;TEXT(L37,"00"),VLOOKUP(I37,$A$221:$C$248,2,FALSE)&amp;TEXT(J37,"00")&amp;TEXT(K37,"00")&amp;IF(M37="手",TEXT(L37,"0"),TEXT(L37,"00"))))</f>
      </c>
      <c r="Y37" s="85">
        <f t="shared" si="14"/>
      </c>
    </row>
    <row r="38" spans="2:25" ht="13.5">
      <c r="B38" s="60"/>
      <c r="C38" s="61"/>
      <c r="D38" s="62"/>
      <c r="E38" s="62"/>
      <c r="F38" s="62"/>
      <c r="G38" s="62"/>
      <c r="H38" s="62"/>
      <c r="I38" s="63"/>
      <c r="J38" s="62"/>
      <c r="K38" s="62"/>
      <c r="L38" s="81"/>
      <c r="M38" s="62"/>
      <c r="N38" s="70"/>
      <c r="O38" s="18"/>
      <c r="P38" s="94"/>
      <c r="Q38" s="83">
        <f t="shared" si="7"/>
      </c>
      <c r="R38" s="84" t="str">
        <f t="shared" si="8"/>
        <v>     </v>
      </c>
      <c r="S38" s="44" t="str">
        <f t="shared" si="9"/>
        <v> </v>
      </c>
      <c r="T38" s="84">
        <f t="shared" si="10"/>
      </c>
      <c r="U38" s="84">
        <f t="shared" si="11"/>
      </c>
      <c r="V38" s="84">
        <f t="shared" si="12"/>
      </c>
      <c r="W38" s="84">
        <f t="shared" si="13"/>
      </c>
      <c r="X38" s="44">
        <f>IF(I38="","",IF(VLOOKUP(I38,$A$221:$C$248,3,FALSE)&gt;=71,VLOOKUP(I38,$A$221:$C$248,2,FALSE)&amp;TEXT(K38,"00")&amp;TEXT(L38,"00"),VLOOKUP(I38,$A$221:$C$248,2,FALSE)&amp;TEXT(J38,"00")&amp;TEXT(K38,"00")&amp;IF(M38="手",TEXT(L38,"0"),TEXT(L38,"00"))))</f>
      </c>
      <c r="Y38" s="85">
        <f t="shared" si="14"/>
      </c>
    </row>
    <row r="39" spans="2:25" ht="13.5">
      <c r="B39" s="60"/>
      <c r="C39" s="61"/>
      <c r="D39" s="62"/>
      <c r="E39" s="62"/>
      <c r="F39" s="62"/>
      <c r="G39" s="62"/>
      <c r="H39" s="62"/>
      <c r="I39" s="63"/>
      <c r="J39" s="62"/>
      <c r="K39" s="62"/>
      <c r="L39" s="81"/>
      <c r="M39" s="62"/>
      <c r="N39" s="70"/>
      <c r="O39" s="18"/>
      <c r="P39" s="94"/>
      <c r="Q39" s="83">
        <f t="shared" si="7"/>
      </c>
      <c r="R39" s="84" t="str">
        <f t="shared" si="8"/>
        <v>     </v>
      </c>
      <c r="S39" s="44" t="str">
        <f t="shared" si="9"/>
        <v> </v>
      </c>
      <c r="T39" s="84">
        <f t="shared" si="10"/>
      </c>
      <c r="U39" s="84">
        <f t="shared" si="11"/>
      </c>
      <c r="V39" s="84">
        <f t="shared" si="12"/>
      </c>
      <c r="W39" s="84">
        <f t="shared" si="13"/>
      </c>
      <c r="X39" s="44">
        <f>IF(I39="","",IF(VLOOKUP(I39,$A$221:$C$248,3,FALSE)&gt;=71,VLOOKUP(I39,$A$221:$C$248,2,FALSE)&amp;TEXT(K39,"00")&amp;TEXT(L39,"00"),VLOOKUP(I39,$A$221:$C$248,2,FALSE)&amp;TEXT(J39,"00")&amp;TEXT(K39,"00")&amp;IF(M39="手",TEXT(L39,"0"),TEXT(L39,"00"))))</f>
      </c>
      <c r="Y39" s="85">
        <f t="shared" si="14"/>
      </c>
    </row>
    <row r="40" spans="2:25" ht="13.5">
      <c r="B40" s="60"/>
      <c r="C40" s="61"/>
      <c r="D40" s="62"/>
      <c r="E40" s="62"/>
      <c r="F40" s="62"/>
      <c r="G40" s="62"/>
      <c r="H40" s="62"/>
      <c r="I40" s="63"/>
      <c r="J40" s="62"/>
      <c r="K40" s="62"/>
      <c r="L40" s="81"/>
      <c r="M40" s="62"/>
      <c r="N40" s="70"/>
      <c r="O40" s="18"/>
      <c r="P40" s="94"/>
      <c r="Q40" s="83">
        <f t="shared" si="7"/>
      </c>
      <c r="R40" s="84" t="str">
        <f t="shared" si="8"/>
        <v>     </v>
      </c>
      <c r="S40" s="44" t="str">
        <f t="shared" si="9"/>
        <v> </v>
      </c>
      <c r="T40" s="84">
        <f t="shared" si="10"/>
      </c>
      <c r="U40" s="84">
        <f t="shared" si="11"/>
      </c>
      <c r="V40" s="84">
        <f t="shared" si="12"/>
      </c>
      <c r="W40" s="84">
        <f t="shared" si="13"/>
      </c>
      <c r="X40" s="44">
        <f>IF(I40="","",IF(VLOOKUP(I40,$A$221:$C$248,3,FALSE)&gt;=71,VLOOKUP(I40,$A$221:$C$248,2,FALSE)&amp;TEXT(K40,"00")&amp;TEXT(L40,"00"),VLOOKUP(I40,$A$221:$C$248,2,FALSE)&amp;TEXT(J40,"00")&amp;TEXT(K40,"00")&amp;IF(M40="手",TEXT(L40,"0"),TEXT(L40,"00"))))</f>
      </c>
      <c r="Y40" s="85">
        <f t="shared" si="14"/>
      </c>
    </row>
    <row r="41" spans="2:25" ht="13.5">
      <c r="B41" s="60"/>
      <c r="C41" s="61"/>
      <c r="D41" s="62"/>
      <c r="E41" s="62"/>
      <c r="F41" s="62"/>
      <c r="G41" s="62"/>
      <c r="H41" s="62"/>
      <c r="I41" s="63"/>
      <c r="J41" s="62"/>
      <c r="K41" s="62"/>
      <c r="L41" s="81"/>
      <c r="M41" s="62"/>
      <c r="N41" s="70"/>
      <c r="O41" s="18"/>
      <c r="P41" s="94"/>
      <c r="Q41" s="83">
        <f t="shared" si="7"/>
      </c>
      <c r="R41" s="84" t="str">
        <f t="shared" si="8"/>
        <v>     </v>
      </c>
      <c r="S41" s="44" t="str">
        <f t="shared" si="9"/>
        <v> </v>
      </c>
      <c r="T41" s="84">
        <f t="shared" si="10"/>
      </c>
      <c r="U41" s="84">
        <f t="shared" si="11"/>
      </c>
      <c r="V41" s="84">
        <f t="shared" si="12"/>
      </c>
      <c r="W41" s="84">
        <f t="shared" si="13"/>
      </c>
      <c r="X41" s="44">
        <f>IF(I41="","",IF(VLOOKUP(I41,$A$221:$C$248,3,FALSE)&gt;=71,VLOOKUP(I41,$A$221:$C$248,2,FALSE)&amp;TEXT(K41,"00")&amp;TEXT(L41,"00"),VLOOKUP(I41,$A$221:$C$248,2,FALSE)&amp;TEXT(J41,"00")&amp;TEXT(K41,"00")&amp;IF(M41="手",TEXT(L41,"0"),TEXT(L41,"00"))))</f>
      </c>
      <c r="Y41" s="85">
        <f t="shared" si="14"/>
      </c>
    </row>
    <row r="42" spans="2:25" ht="13.5">
      <c r="B42" s="60"/>
      <c r="C42" s="61"/>
      <c r="D42" s="62"/>
      <c r="E42" s="62"/>
      <c r="F42" s="62"/>
      <c r="G42" s="62"/>
      <c r="H42" s="62"/>
      <c r="I42" s="63"/>
      <c r="J42" s="62"/>
      <c r="K42" s="62"/>
      <c r="L42" s="81"/>
      <c r="M42" s="62"/>
      <c r="N42" s="70"/>
      <c r="O42" s="18"/>
      <c r="P42" s="94"/>
      <c r="Q42" s="83">
        <f t="shared" si="7"/>
      </c>
      <c r="R42" s="84" t="str">
        <f t="shared" si="8"/>
        <v>     </v>
      </c>
      <c r="S42" s="44" t="str">
        <f t="shared" si="9"/>
        <v> </v>
      </c>
      <c r="T42" s="84">
        <f t="shared" si="10"/>
      </c>
      <c r="U42" s="84">
        <f t="shared" si="11"/>
      </c>
      <c r="V42" s="84">
        <f t="shared" si="12"/>
      </c>
      <c r="W42" s="84">
        <f t="shared" si="13"/>
      </c>
      <c r="X42" s="44">
        <f>IF(I42="","",IF(VLOOKUP(I42,$A$221:$C$248,3,FALSE)&gt;=71,VLOOKUP(I42,$A$221:$C$248,2,FALSE)&amp;TEXT(K42,"00")&amp;TEXT(L42,"00"),VLOOKUP(I42,$A$221:$C$248,2,FALSE)&amp;TEXT(J42,"00")&amp;TEXT(K42,"00")&amp;IF(M42="手",TEXT(L42,"0"),TEXT(L42,"00"))))</f>
      </c>
      <c r="Y42" s="85">
        <f t="shared" si="14"/>
      </c>
    </row>
    <row r="43" spans="2:25" ht="13.5"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81"/>
      <c r="M43" s="62"/>
      <c r="N43" s="70"/>
      <c r="O43" s="18"/>
      <c r="P43" s="94"/>
      <c r="Q43" s="83">
        <f t="shared" si="7"/>
      </c>
      <c r="R43" s="84" t="str">
        <f t="shared" si="8"/>
        <v>     </v>
      </c>
      <c r="S43" s="44" t="str">
        <f t="shared" si="9"/>
        <v> </v>
      </c>
      <c r="T43" s="84">
        <f t="shared" si="10"/>
      </c>
      <c r="U43" s="84">
        <f t="shared" si="11"/>
      </c>
      <c r="V43" s="84">
        <f t="shared" si="12"/>
      </c>
      <c r="W43" s="84">
        <f t="shared" si="13"/>
      </c>
      <c r="X43" s="44">
        <f>IF(I43="","",IF(VLOOKUP(I43,$A$221:$C$248,3,FALSE)&gt;=71,VLOOKUP(I43,$A$221:$C$248,2,FALSE)&amp;TEXT(K43,"00")&amp;TEXT(L43,"00"),VLOOKUP(I43,$A$221:$C$248,2,FALSE)&amp;TEXT(J43,"00")&amp;TEXT(K43,"00")&amp;IF(M43="手",TEXT(L43,"0"),TEXT(L43,"00"))))</f>
      </c>
      <c r="Y43" s="85">
        <f t="shared" si="14"/>
      </c>
    </row>
    <row r="44" spans="2:25" ht="13.5">
      <c r="B44" s="60"/>
      <c r="C44" s="61"/>
      <c r="D44" s="62"/>
      <c r="E44" s="62"/>
      <c r="F44" s="62"/>
      <c r="G44" s="62"/>
      <c r="H44" s="62"/>
      <c r="I44" s="63"/>
      <c r="J44" s="62"/>
      <c r="K44" s="62"/>
      <c r="L44" s="81"/>
      <c r="M44" s="62"/>
      <c r="N44" s="70"/>
      <c r="O44" s="18"/>
      <c r="P44" s="94"/>
      <c r="Q44" s="83">
        <f t="shared" si="7"/>
      </c>
      <c r="R44" s="84" t="str">
        <f t="shared" si="8"/>
        <v>     </v>
      </c>
      <c r="S44" s="44" t="str">
        <f t="shared" si="9"/>
        <v> </v>
      </c>
      <c r="T44" s="84">
        <f t="shared" si="10"/>
      </c>
      <c r="U44" s="84">
        <f t="shared" si="11"/>
      </c>
      <c r="V44" s="84">
        <f t="shared" si="12"/>
      </c>
      <c r="W44" s="84">
        <f t="shared" si="13"/>
      </c>
      <c r="X44" s="44">
        <f>IF(I44="","",IF(VLOOKUP(I44,$A$221:$C$248,3,FALSE)&gt;=71,VLOOKUP(I44,$A$221:$C$248,2,FALSE)&amp;TEXT(K44,"00")&amp;TEXT(L44,"00"),VLOOKUP(I44,$A$221:$C$248,2,FALSE)&amp;TEXT(J44,"00")&amp;TEXT(K44,"00")&amp;IF(M44="手",TEXT(L44,"0"),TEXT(L44,"00"))))</f>
      </c>
      <c r="Y44" s="85">
        <f t="shared" si="14"/>
      </c>
    </row>
    <row r="45" spans="2:25" ht="13.5">
      <c r="B45" s="60"/>
      <c r="C45" s="61"/>
      <c r="D45" s="62"/>
      <c r="E45" s="62"/>
      <c r="F45" s="62"/>
      <c r="G45" s="62"/>
      <c r="H45" s="62"/>
      <c r="I45" s="63"/>
      <c r="J45" s="62"/>
      <c r="K45" s="62"/>
      <c r="L45" s="81"/>
      <c r="M45" s="62"/>
      <c r="N45" s="70"/>
      <c r="O45" s="18"/>
      <c r="P45" s="94"/>
      <c r="Q45" s="83">
        <f t="shared" si="7"/>
      </c>
      <c r="R45" s="84" t="str">
        <f t="shared" si="8"/>
        <v>     </v>
      </c>
      <c r="S45" s="44" t="str">
        <f t="shared" si="9"/>
        <v> </v>
      </c>
      <c r="T45" s="84">
        <f t="shared" si="10"/>
      </c>
      <c r="U45" s="84">
        <f t="shared" si="11"/>
      </c>
      <c r="V45" s="84">
        <f t="shared" si="12"/>
      </c>
      <c r="W45" s="84">
        <f t="shared" si="13"/>
      </c>
      <c r="X45" s="44">
        <f>IF(I45="","",IF(VLOOKUP(I45,$A$221:$C$248,3,FALSE)&gt;=71,VLOOKUP(I45,$A$221:$C$248,2,FALSE)&amp;TEXT(K45,"00")&amp;TEXT(L45,"00"),VLOOKUP(I45,$A$221:$C$248,2,FALSE)&amp;TEXT(J45,"00")&amp;TEXT(K45,"00")&amp;IF(M45="手",TEXT(L45,"0"),TEXT(L45,"00"))))</f>
      </c>
      <c r="Y45" s="85">
        <f t="shared" si="14"/>
      </c>
    </row>
    <row r="46" spans="2:25" ht="13.5"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81"/>
      <c r="M46" s="62"/>
      <c r="N46" s="70"/>
      <c r="O46" s="18"/>
      <c r="P46" s="94"/>
      <c r="Q46" s="83">
        <f t="shared" si="7"/>
      </c>
      <c r="R46" s="84" t="str">
        <f t="shared" si="8"/>
        <v>     </v>
      </c>
      <c r="S46" s="44" t="str">
        <f t="shared" si="9"/>
        <v> </v>
      </c>
      <c r="T46" s="84">
        <f t="shared" si="10"/>
      </c>
      <c r="U46" s="84">
        <f t="shared" si="11"/>
      </c>
      <c r="V46" s="84">
        <f t="shared" si="12"/>
      </c>
      <c r="W46" s="84">
        <f t="shared" si="13"/>
      </c>
      <c r="X46" s="44">
        <f>IF(I46="","",IF(VLOOKUP(I46,$A$221:$C$248,3,FALSE)&gt;=71,VLOOKUP(I46,$A$221:$C$248,2,FALSE)&amp;TEXT(K46,"00")&amp;TEXT(L46,"00"),VLOOKUP(I46,$A$221:$C$248,2,FALSE)&amp;TEXT(J46,"00")&amp;TEXT(K46,"00")&amp;IF(M46="手",TEXT(L46,"0"),TEXT(L46,"00"))))</f>
      </c>
      <c r="Y46" s="85">
        <f t="shared" si="14"/>
      </c>
    </row>
    <row r="47" spans="2:25" ht="13.5">
      <c r="B47" s="60"/>
      <c r="C47" s="61"/>
      <c r="D47" s="62"/>
      <c r="E47" s="62"/>
      <c r="F47" s="62"/>
      <c r="G47" s="62"/>
      <c r="H47" s="62"/>
      <c r="I47" s="63"/>
      <c r="J47" s="62"/>
      <c r="K47" s="62"/>
      <c r="L47" s="81"/>
      <c r="M47" s="62"/>
      <c r="N47" s="70"/>
      <c r="O47" s="18"/>
      <c r="P47" s="94"/>
      <c r="Q47" s="83">
        <f t="shared" si="7"/>
      </c>
      <c r="R47" s="84" t="str">
        <f t="shared" si="8"/>
        <v>     </v>
      </c>
      <c r="S47" s="44" t="str">
        <f t="shared" si="9"/>
        <v> </v>
      </c>
      <c r="T47" s="84">
        <f t="shared" si="10"/>
      </c>
      <c r="U47" s="84">
        <f t="shared" si="11"/>
      </c>
      <c r="V47" s="84">
        <f t="shared" si="12"/>
      </c>
      <c r="W47" s="84">
        <f t="shared" si="13"/>
      </c>
      <c r="X47" s="44">
        <f>IF(I47="","",IF(VLOOKUP(I47,$A$221:$C$248,3,FALSE)&gt;=71,VLOOKUP(I47,$A$221:$C$248,2,FALSE)&amp;TEXT(K47,"00")&amp;TEXT(L47,"00"),VLOOKUP(I47,$A$221:$C$248,2,FALSE)&amp;TEXT(J47,"00")&amp;TEXT(K47,"00")&amp;IF(M47="手",TEXT(L47,"0"),TEXT(L47,"00"))))</f>
      </c>
      <c r="Y47" s="85">
        <f t="shared" si="14"/>
      </c>
    </row>
    <row r="48" spans="2:25" ht="13.5"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81"/>
      <c r="M48" s="62"/>
      <c r="N48" s="70"/>
      <c r="O48" s="18"/>
      <c r="P48" s="94"/>
      <c r="Q48" s="83">
        <f t="shared" si="7"/>
      </c>
      <c r="R48" s="84" t="str">
        <f t="shared" si="8"/>
        <v>     </v>
      </c>
      <c r="S48" s="44" t="str">
        <f t="shared" si="9"/>
        <v> </v>
      </c>
      <c r="T48" s="84">
        <f t="shared" si="10"/>
      </c>
      <c r="U48" s="84">
        <f t="shared" si="11"/>
      </c>
      <c r="V48" s="84">
        <f t="shared" si="12"/>
      </c>
      <c r="W48" s="84">
        <f t="shared" si="13"/>
      </c>
      <c r="X48" s="44">
        <f>IF(I48="","",IF(VLOOKUP(I48,$A$221:$C$248,3,FALSE)&gt;=71,VLOOKUP(I48,$A$221:$C$248,2,FALSE)&amp;TEXT(K48,"00")&amp;TEXT(L48,"00"),VLOOKUP(I48,$A$221:$C$248,2,FALSE)&amp;TEXT(J48,"00")&amp;TEXT(K48,"00")&amp;IF(M48="手",TEXT(L48,"0"),TEXT(L48,"00"))))</f>
      </c>
      <c r="Y48" s="85">
        <f t="shared" si="14"/>
      </c>
    </row>
    <row r="49" spans="2:25" ht="13.5">
      <c r="B49" s="60"/>
      <c r="C49" s="61"/>
      <c r="D49" s="62"/>
      <c r="E49" s="62"/>
      <c r="F49" s="62"/>
      <c r="G49" s="62"/>
      <c r="H49" s="62"/>
      <c r="I49" s="63"/>
      <c r="J49" s="62"/>
      <c r="K49" s="62"/>
      <c r="L49" s="81"/>
      <c r="M49" s="62"/>
      <c r="N49" s="70"/>
      <c r="O49" s="18"/>
      <c r="P49" s="94"/>
      <c r="Q49" s="83">
        <f t="shared" si="7"/>
      </c>
      <c r="R49" s="84" t="str">
        <f t="shared" si="8"/>
        <v>     </v>
      </c>
      <c r="S49" s="44" t="str">
        <f t="shared" si="9"/>
        <v> </v>
      </c>
      <c r="T49" s="84">
        <f t="shared" si="10"/>
      </c>
      <c r="U49" s="84">
        <f t="shared" si="11"/>
      </c>
      <c r="V49" s="84">
        <f t="shared" si="12"/>
      </c>
      <c r="W49" s="84">
        <f t="shared" si="13"/>
      </c>
      <c r="X49" s="44">
        <f>IF(I49="","",IF(VLOOKUP(I49,$A$221:$C$248,3,FALSE)&gt;=71,VLOOKUP(I49,$A$221:$C$248,2,FALSE)&amp;TEXT(K49,"00")&amp;TEXT(L49,"00"),VLOOKUP(I49,$A$221:$C$248,2,FALSE)&amp;TEXT(J49,"00")&amp;TEXT(K49,"00")&amp;IF(M49="手",TEXT(L49,"0"),TEXT(L49,"00"))))</f>
      </c>
      <c r="Y49" s="85">
        <f t="shared" si="14"/>
      </c>
    </row>
    <row r="50" spans="2:25" ht="13.5">
      <c r="B50" s="60"/>
      <c r="C50" s="61"/>
      <c r="D50" s="62"/>
      <c r="E50" s="62"/>
      <c r="F50" s="62"/>
      <c r="G50" s="62"/>
      <c r="H50" s="62"/>
      <c r="I50" s="63"/>
      <c r="J50" s="62"/>
      <c r="K50" s="62"/>
      <c r="L50" s="81"/>
      <c r="M50" s="62"/>
      <c r="N50" s="70"/>
      <c r="O50" s="18"/>
      <c r="P50" s="94"/>
      <c r="Q50" s="83">
        <f t="shared" si="7"/>
      </c>
      <c r="R50" s="84" t="str">
        <f t="shared" si="8"/>
        <v>     </v>
      </c>
      <c r="S50" s="44" t="str">
        <f t="shared" si="9"/>
        <v> </v>
      </c>
      <c r="T50" s="84">
        <f t="shared" si="10"/>
      </c>
      <c r="U50" s="84">
        <f t="shared" si="11"/>
      </c>
      <c r="V50" s="84">
        <f t="shared" si="12"/>
      </c>
      <c r="W50" s="84">
        <f t="shared" si="13"/>
      </c>
      <c r="X50" s="44">
        <f>IF(I50="","",IF(VLOOKUP(I50,$A$221:$C$248,3,FALSE)&gt;=71,VLOOKUP(I50,$A$221:$C$248,2,FALSE)&amp;TEXT(K50,"00")&amp;TEXT(L50,"00"),VLOOKUP(I50,$A$221:$C$248,2,FALSE)&amp;TEXT(J50,"00")&amp;TEXT(K50,"00")&amp;IF(M50="手",TEXT(L50,"0"),TEXT(L50,"00"))))</f>
      </c>
      <c r="Y50" s="85">
        <f t="shared" si="14"/>
      </c>
    </row>
    <row r="51" spans="2:25" ht="13.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81"/>
      <c r="M51" s="62"/>
      <c r="N51" s="70"/>
      <c r="O51" s="18"/>
      <c r="P51" s="94"/>
      <c r="Q51" s="83">
        <f t="shared" si="7"/>
      </c>
      <c r="R51" s="84" t="str">
        <f t="shared" si="8"/>
        <v>     </v>
      </c>
      <c r="S51" s="44" t="str">
        <f t="shared" si="9"/>
        <v> </v>
      </c>
      <c r="T51" s="84">
        <f t="shared" si="10"/>
      </c>
      <c r="U51" s="84">
        <f t="shared" si="11"/>
      </c>
      <c r="V51" s="84">
        <f t="shared" si="12"/>
      </c>
      <c r="W51" s="84">
        <f t="shared" si="13"/>
      </c>
      <c r="X51" s="44">
        <f>IF(I51="","",IF(VLOOKUP(I51,$A$221:$C$248,3,FALSE)&gt;=71,VLOOKUP(I51,$A$221:$C$248,2,FALSE)&amp;TEXT(K51,"00")&amp;TEXT(L51,"00"),VLOOKUP(I51,$A$221:$C$248,2,FALSE)&amp;TEXT(J51,"00")&amp;TEXT(K51,"00")&amp;IF(M51="手",TEXT(L51,"0"),TEXT(L51,"00"))))</f>
      </c>
      <c r="Y51" s="85">
        <f t="shared" si="14"/>
      </c>
    </row>
    <row r="52" spans="2:25" ht="13.5">
      <c r="B52" s="60"/>
      <c r="C52" s="61"/>
      <c r="D52" s="62"/>
      <c r="E52" s="62"/>
      <c r="F52" s="62"/>
      <c r="G52" s="62"/>
      <c r="H52" s="62"/>
      <c r="I52" s="63"/>
      <c r="J52" s="62"/>
      <c r="K52" s="62"/>
      <c r="L52" s="81"/>
      <c r="M52" s="62"/>
      <c r="N52" s="70"/>
      <c r="O52" s="18"/>
      <c r="P52" s="94"/>
      <c r="Q52" s="83">
        <f t="shared" si="7"/>
      </c>
      <c r="R52" s="84" t="str">
        <f t="shared" si="8"/>
        <v>     </v>
      </c>
      <c r="S52" s="44" t="str">
        <f t="shared" si="9"/>
        <v> </v>
      </c>
      <c r="T52" s="84">
        <f t="shared" si="10"/>
      </c>
      <c r="U52" s="84">
        <f t="shared" si="11"/>
      </c>
      <c r="V52" s="84">
        <f t="shared" si="12"/>
      </c>
      <c r="W52" s="84">
        <f t="shared" si="13"/>
      </c>
      <c r="X52" s="44">
        <f>IF(I52="","",IF(VLOOKUP(I52,$A$221:$C$248,3,FALSE)&gt;=71,VLOOKUP(I52,$A$221:$C$248,2,FALSE)&amp;TEXT(K52,"00")&amp;TEXT(L52,"00"),VLOOKUP(I52,$A$221:$C$248,2,FALSE)&amp;TEXT(J52,"00")&amp;TEXT(K52,"00")&amp;IF(M52="手",TEXT(L52,"0"),TEXT(L52,"00"))))</f>
      </c>
      <c r="Y52" s="85">
        <f t="shared" si="14"/>
      </c>
    </row>
    <row r="53" spans="2:25" ht="13.5">
      <c r="B53" s="60"/>
      <c r="C53" s="61"/>
      <c r="D53" s="62"/>
      <c r="E53" s="62"/>
      <c r="F53" s="62"/>
      <c r="G53" s="62"/>
      <c r="H53" s="62"/>
      <c r="I53" s="63"/>
      <c r="J53" s="62"/>
      <c r="K53" s="62"/>
      <c r="L53" s="81"/>
      <c r="M53" s="62"/>
      <c r="N53" s="70"/>
      <c r="O53" s="18"/>
      <c r="P53" s="94"/>
      <c r="Q53" s="83">
        <f t="shared" si="7"/>
      </c>
      <c r="R53" s="84" t="str">
        <f t="shared" si="8"/>
        <v>     </v>
      </c>
      <c r="S53" s="44" t="str">
        <f t="shared" si="9"/>
        <v> </v>
      </c>
      <c r="T53" s="84">
        <f t="shared" si="10"/>
      </c>
      <c r="U53" s="84">
        <f t="shared" si="11"/>
      </c>
      <c r="V53" s="84">
        <f t="shared" si="12"/>
      </c>
      <c r="W53" s="84">
        <f t="shared" si="13"/>
      </c>
      <c r="X53" s="44">
        <f>IF(I53="","",IF(VLOOKUP(I53,$A$221:$C$248,3,FALSE)&gt;=71,VLOOKUP(I53,$A$221:$C$248,2,FALSE)&amp;TEXT(K53,"00")&amp;TEXT(L53,"00"),VLOOKUP(I53,$A$221:$C$248,2,FALSE)&amp;TEXT(J53,"00")&amp;TEXT(K53,"00")&amp;IF(M53="手",TEXT(L53,"0"),TEXT(L53,"00"))))</f>
      </c>
      <c r="Y53" s="85">
        <f t="shared" si="14"/>
      </c>
    </row>
    <row r="54" spans="2:25" ht="13.5">
      <c r="B54" s="60"/>
      <c r="C54" s="61"/>
      <c r="D54" s="62"/>
      <c r="E54" s="62"/>
      <c r="F54" s="62"/>
      <c r="G54" s="62"/>
      <c r="H54" s="62"/>
      <c r="I54" s="63"/>
      <c r="J54" s="62"/>
      <c r="K54" s="62"/>
      <c r="L54" s="81"/>
      <c r="M54" s="62"/>
      <c r="N54" s="70"/>
      <c r="O54" s="18"/>
      <c r="P54" s="94"/>
      <c r="Q54" s="83">
        <f t="shared" si="7"/>
      </c>
      <c r="R54" s="84" t="str">
        <f t="shared" si="8"/>
        <v>     </v>
      </c>
      <c r="S54" s="44" t="str">
        <f t="shared" si="9"/>
        <v> </v>
      </c>
      <c r="T54" s="84">
        <f t="shared" si="10"/>
      </c>
      <c r="U54" s="84">
        <f t="shared" si="11"/>
      </c>
      <c r="V54" s="84">
        <f t="shared" si="12"/>
      </c>
      <c r="W54" s="84">
        <f t="shared" si="13"/>
      </c>
      <c r="X54" s="44">
        <f>IF(I54="","",IF(VLOOKUP(I54,$A$221:$C$248,3,FALSE)&gt;=71,VLOOKUP(I54,$A$221:$C$248,2,FALSE)&amp;TEXT(K54,"00")&amp;TEXT(L54,"00"),VLOOKUP(I54,$A$221:$C$248,2,FALSE)&amp;TEXT(J54,"00")&amp;TEXT(K54,"00")&amp;IF(M54="手",TEXT(L54,"0"),TEXT(L54,"00"))))</f>
      </c>
      <c r="Y54" s="85">
        <f t="shared" si="14"/>
      </c>
    </row>
    <row r="55" spans="2:25" ht="13.5">
      <c r="B55" s="60"/>
      <c r="C55" s="61"/>
      <c r="D55" s="62"/>
      <c r="E55" s="62"/>
      <c r="F55" s="62"/>
      <c r="G55" s="62"/>
      <c r="H55" s="62"/>
      <c r="I55" s="63"/>
      <c r="J55" s="62"/>
      <c r="K55" s="62"/>
      <c r="L55" s="81"/>
      <c r="M55" s="62"/>
      <c r="N55" s="70"/>
      <c r="O55" s="18"/>
      <c r="P55" s="94"/>
      <c r="Q55" s="83">
        <f t="shared" si="7"/>
      </c>
      <c r="R55" s="84" t="str">
        <f t="shared" si="8"/>
        <v>     </v>
      </c>
      <c r="S55" s="44" t="str">
        <f t="shared" si="9"/>
        <v> </v>
      </c>
      <c r="T55" s="84">
        <f t="shared" si="10"/>
      </c>
      <c r="U55" s="84">
        <f t="shared" si="11"/>
      </c>
      <c r="V55" s="84">
        <f t="shared" si="12"/>
      </c>
      <c r="W55" s="84">
        <f t="shared" si="13"/>
      </c>
      <c r="X55" s="44">
        <f>IF(I55="","",IF(VLOOKUP(I55,$A$221:$C$248,3,FALSE)&gt;=71,VLOOKUP(I55,$A$221:$C$248,2,FALSE)&amp;TEXT(K55,"00")&amp;TEXT(L55,"00"),VLOOKUP(I55,$A$221:$C$248,2,FALSE)&amp;TEXT(J55,"00")&amp;TEXT(K55,"00")&amp;IF(M55="手",TEXT(L55,"0"),TEXT(L55,"00"))))</f>
      </c>
      <c r="Y55" s="85">
        <f t="shared" si="14"/>
      </c>
    </row>
    <row r="56" spans="2:25" ht="13.5"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81"/>
      <c r="M56" s="62"/>
      <c r="N56" s="70"/>
      <c r="O56" s="18"/>
      <c r="P56" s="94"/>
      <c r="Q56" s="83">
        <f t="shared" si="7"/>
      </c>
      <c r="R56" s="84" t="str">
        <f t="shared" si="8"/>
        <v>     </v>
      </c>
      <c r="S56" s="44" t="str">
        <f t="shared" si="9"/>
        <v> </v>
      </c>
      <c r="T56" s="84">
        <f t="shared" si="10"/>
      </c>
      <c r="U56" s="84">
        <f t="shared" si="11"/>
      </c>
      <c r="V56" s="84">
        <f t="shared" si="12"/>
      </c>
      <c r="W56" s="84">
        <f t="shared" si="13"/>
      </c>
      <c r="X56" s="44">
        <f>IF(I56="","",IF(VLOOKUP(I56,$A$221:$C$248,3,FALSE)&gt;=71,VLOOKUP(I56,$A$221:$C$248,2,FALSE)&amp;TEXT(K56,"00")&amp;TEXT(L56,"00"),VLOOKUP(I56,$A$221:$C$248,2,FALSE)&amp;TEXT(J56,"00")&amp;TEXT(K56,"00")&amp;IF(M56="手",TEXT(L56,"0"),TEXT(L56,"00"))))</f>
      </c>
      <c r="Y56" s="85">
        <f t="shared" si="14"/>
      </c>
    </row>
    <row r="57" spans="2:25" ht="13.5">
      <c r="B57" s="60"/>
      <c r="C57" s="61"/>
      <c r="D57" s="62"/>
      <c r="E57" s="62"/>
      <c r="F57" s="62"/>
      <c r="G57" s="62"/>
      <c r="H57" s="62"/>
      <c r="I57" s="63"/>
      <c r="J57" s="62"/>
      <c r="K57" s="62"/>
      <c r="L57" s="81"/>
      <c r="M57" s="62"/>
      <c r="N57" s="70"/>
      <c r="O57" s="18"/>
      <c r="P57" s="94"/>
      <c r="Q57" s="83">
        <f t="shared" si="7"/>
      </c>
      <c r="R57" s="84" t="str">
        <f t="shared" si="8"/>
        <v>     </v>
      </c>
      <c r="S57" s="44" t="str">
        <f t="shared" si="9"/>
        <v> </v>
      </c>
      <c r="T57" s="84">
        <f t="shared" si="10"/>
      </c>
      <c r="U57" s="84">
        <f t="shared" si="11"/>
      </c>
      <c r="V57" s="84">
        <f t="shared" si="12"/>
      </c>
      <c r="W57" s="84">
        <f t="shared" si="13"/>
      </c>
      <c r="X57" s="44">
        <f>IF(I57="","",IF(VLOOKUP(I57,$A$221:$C$248,3,FALSE)&gt;=71,VLOOKUP(I57,$A$221:$C$248,2,FALSE)&amp;TEXT(K57,"00")&amp;TEXT(L57,"00"),VLOOKUP(I57,$A$221:$C$248,2,FALSE)&amp;TEXT(J57,"00")&amp;TEXT(K57,"00")&amp;IF(M57="手",TEXT(L57,"0"),TEXT(L57,"00"))))</f>
      </c>
      <c r="Y57" s="85">
        <f t="shared" si="14"/>
      </c>
    </row>
    <row r="58" spans="2:25" ht="13.5">
      <c r="B58" s="60"/>
      <c r="C58" s="61"/>
      <c r="D58" s="62"/>
      <c r="E58" s="62"/>
      <c r="F58" s="62"/>
      <c r="G58" s="62"/>
      <c r="H58" s="62"/>
      <c r="I58" s="63"/>
      <c r="J58" s="62"/>
      <c r="K58" s="62"/>
      <c r="L58" s="81"/>
      <c r="M58" s="62"/>
      <c r="N58" s="70"/>
      <c r="O58" s="18"/>
      <c r="P58" s="94"/>
      <c r="Q58" s="83">
        <f t="shared" si="7"/>
      </c>
      <c r="R58" s="84" t="str">
        <f t="shared" si="8"/>
        <v>     </v>
      </c>
      <c r="S58" s="44" t="str">
        <f t="shared" si="9"/>
        <v> </v>
      </c>
      <c r="T58" s="84">
        <f t="shared" si="10"/>
      </c>
      <c r="U58" s="84">
        <f t="shared" si="11"/>
      </c>
      <c r="V58" s="84">
        <f t="shared" si="12"/>
      </c>
      <c r="W58" s="84">
        <f t="shared" si="13"/>
      </c>
      <c r="X58" s="44">
        <f>IF(I58="","",IF(VLOOKUP(I58,$A$221:$C$248,3,FALSE)&gt;=71,VLOOKUP(I58,$A$221:$C$248,2,FALSE)&amp;TEXT(K58,"00")&amp;TEXT(L58,"00"),VLOOKUP(I58,$A$221:$C$248,2,FALSE)&amp;TEXT(J58,"00")&amp;TEXT(K58,"00")&amp;IF(M58="手",TEXT(L58,"0"),TEXT(L58,"00"))))</f>
      </c>
      <c r="Y58" s="85">
        <f t="shared" si="14"/>
      </c>
    </row>
    <row r="59" spans="2:25" ht="13.5">
      <c r="B59" s="60"/>
      <c r="C59" s="61"/>
      <c r="D59" s="62"/>
      <c r="E59" s="62"/>
      <c r="F59" s="62"/>
      <c r="G59" s="62"/>
      <c r="H59" s="62"/>
      <c r="I59" s="63"/>
      <c r="J59" s="62"/>
      <c r="K59" s="62"/>
      <c r="L59" s="81"/>
      <c r="M59" s="62"/>
      <c r="N59" s="70"/>
      <c r="O59" s="18"/>
      <c r="P59" s="94"/>
      <c r="Q59" s="83">
        <f t="shared" si="7"/>
      </c>
      <c r="R59" s="84" t="str">
        <f t="shared" si="8"/>
        <v>     </v>
      </c>
      <c r="S59" s="44" t="str">
        <f t="shared" si="9"/>
        <v> </v>
      </c>
      <c r="T59" s="84">
        <f t="shared" si="10"/>
      </c>
      <c r="U59" s="84">
        <f t="shared" si="11"/>
      </c>
      <c r="V59" s="84">
        <f t="shared" si="12"/>
      </c>
      <c r="W59" s="84">
        <f t="shared" si="13"/>
      </c>
      <c r="X59" s="44">
        <f>IF(I59="","",IF(VLOOKUP(I59,$A$221:$C$248,3,FALSE)&gt;=71,VLOOKUP(I59,$A$221:$C$248,2,FALSE)&amp;TEXT(K59,"00")&amp;TEXT(L59,"00"),VLOOKUP(I59,$A$221:$C$248,2,FALSE)&amp;TEXT(J59,"00")&amp;TEXT(K59,"00")&amp;IF(M59="手",TEXT(L59,"0"),TEXT(L59,"00"))))</f>
      </c>
      <c r="Y59" s="85">
        <f t="shared" si="14"/>
      </c>
    </row>
    <row r="60" spans="2:25" ht="13.5"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81"/>
      <c r="M60" s="62"/>
      <c r="N60" s="70"/>
      <c r="O60" s="18"/>
      <c r="P60" s="94"/>
      <c r="Q60" s="83">
        <f t="shared" si="7"/>
      </c>
      <c r="R60" s="84" t="str">
        <f t="shared" si="8"/>
        <v>     </v>
      </c>
      <c r="S60" s="44" t="str">
        <f t="shared" si="9"/>
        <v> </v>
      </c>
      <c r="T60" s="84">
        <f t="shared" si="10"/>
      </c>
      <c r="U60" s="84">
        <f t="shared" si="11"/>
      </c>
      <c r="V60" s="84">
        <f t="shared" si="12"/>
      </c>
      <c r="W60" s="84">
        <f t="shared" si="13"/>
      </c>
      <c r="X60" s="44">
        <f>IF(I60="","",IF(VLOOKUP(I60,$A$221:$C$248,3,FALSE)&gt;=71,VLOOKUP(I60,$A$221:$C$248,2,FALSE)&amp;TEXT(K60,"00")&amp;TEXT(L60,"00"),VLOOKUP(I60,$A$221:$C$248,2,FALSE)&amp;TEXT(J60,"00")&amp;TEXT(K60,"00")&amp;IF(M60="手",TEXT(L60,"0"),TEXT(L60,"00"))))</f>
      </c>
      <c r="Y60" s="85">
        <f t="shared" si="14"/>
      </c>
    </row>
    <row r="61" spans="2:25" ht="13.5">
      <c r="B61" s="60"/>
      <c r="C61" s="61"/>
      <c r="D61" s="62"/>
      <c r="E61" s="62"/>
      <c r="F61" s="62"/>
      <c r="G61" s="62"/>
      <c r="H61" s="62"/>
      <c r="I61" s="63"/>
      <c r="J61" s="62"/>
      <c r="K61" s="62"/>
      <c r="L61" s="81"/>
      <c r="M61" s="62"/>
      <c r="N61" s="70"/>
      <c r="O61" s="18"/>
      <c r="P61" s="94"/>
      <c r="Q61" s="83">
        <f t="shared" si="7"/>
      </c>
      <c r="R61" s="84" t="str">
        <f t="shared" si="8"/>
        <v>     </v>
      </c>
      <c r="S61" s="44" t="str">
        <f t="shared" si="9"/>
        <v> </v>
      </c>
      <c r="T61" s="84">
        <f t="shared" si="10"/>
      </c>
      <c r="U61" s="84">
        <f t="shared" si="11"/>
      </c>
      <c r="V61" s="84">
        <f t="shared" si="12"/>
      </c>
      <c r="W61" s="84">
        <f t="shared" si="13"/>
      </c>
      <c r="X61" s="44">
        <f>IF(I61="","",IF(VLOOKUP(I61,$A$221:$C$248,3,FALSE)&gt;=71,VLOOKUP(I61,$A$221:$C$248,2,FALSE)&amp;TEXT(K61,"00")&amp;TEXT(L61,"00"),VLOOKUP(I61,$A$221:$C$248,2,FALSE)&amp;TEXT(J61,"00")&amp;TEXT(K61,"00")&amp;IF(M61="手",TEXT(L61,"0"),TEXT(L61,"00"))))</f>
      </c>
      <c r="Y61" s="85">
        <f t="shared" si="14"/>
      </c>
    </row>
    <row r="62" spans="2:25" ht="13.5">
      <c r="B62" s="60"/>
      <c r="C62" s="61"/>
      <c r="D62" s="62"/>
      <c r="E62" s="62"/>
      <c r="F62" s="62"/>
      <c r="G62" s="62"/>
      <c r="H62" s="62"/>
      <c r="I62" s="63"/>
      <c r="J62" s="62"/>
      <c r="K62" s="62"/>
      <c r="L62" s="81"/>
      <c r="M62" s="62"/>
      <c r="N62" s="70"/>
      <c r="O62" s="18"/>
      <c r="P62" s="94"/>
      <c r="Q62" s="83">
        <f t="shared" si="7"/>
      </c>
      <c r="R62" s="84" t="str">
        <f t="shared" si="8"/>
        <v>     </v>
      </c>
      <c r="S62" s="44" t="str">
        <f t="shared" si="9"/>
        <v> </v>
      </c>
      <c r="T62" s="84">
        <f t="shared" si="10"/>
      </c>
      <c r="U62" s="84">
        <f t="shared" si="11"/>
      </c>
      <c r="V62" s="84">
        <f t="shared" si="12"/>
      </c>
      <c r="W62" s="84">
        <f t="shared" si="13"/>
      </c>
      <c r="X62" s="44">
        <f>IF(I62="","",IF(VLOOKUP(I62,$A$221:$C$248,3,FALSE)&gt;=71,VLOOKUP(I62,$A$221:$C$248,2,FALSE)&amp;TEXT(K62,"00")&amp;TEXT(L62,"00"),VLOOKUP(I62,$A$221:$C$248,2,FALSE)&amp;TEXT(J62,"00")&amp;TEXT(K62,"00")&amp;IF(M62="手",TEXT(L62,"0"),TEXT(L62,"00"))))</f>
      </c>
      <c r="Y62" s="85">
        <f t="shared" si="14"/>
      </c>
    </row>
    <row r="63" spans="2:25" ht="13.5">
      <c r="B63" s="60"/>
      <c r="C63" s="61"/>
      <c r="D63" s="62"/>
      <c r="E63" s="62"/>
      <c r="F63" s="62"/>
      <c r="G63" s="62"/>
      <c r="H63" s="62"/>
      <c r="I63" s="63"/>
      <c r="J63" s="62"/>
      <c r="K63" s="62"/>
      <c r="L63" s="81"/>
      <c r="M63" s="62"/>
      <c r="N63" s="70"/>
      <c r="O63" s="18"/>
      <c r="P63" s="94"/>
      <c r="Q63" s="83">
        <f t="shared" si="7"/>
      </c>
      <c r="R63" s="84" t="str">
        <f t="shared" si="8"/>
        <v>     </v>
      </c>
      <c r="S63" s="44" t="str">
        <f t="shared" si="9"/>
        <v> </v>
      </c>
      <c r="T63" s="84">
        <f t="shared" si="10"/>
      </c>
      <c r="U63" s="84">
        <f t="shared" si="11"/>
      </c>
      <c r="V63" s="84">
        <f t="shared" si="12"/>
      </c>
      <c r="W63" s="84">
        <f t="shared" si="13"/>
      </c>
      <c r="X63" s="44">
        <f>IF(I63="","",IF(VLOOKUP(I63,$A$221:$C$248,3,FALSE)&gt;=71,VLOOKUP(I63,$A$221:$C$248,2,FALSE)&amp;TEXT(K63,"00")&amp;TEXT(L63,"00"),VLOOKUP(I63,$A$221:$C$248,2,FALSE)&amp;TEXT(J63,"00")&amp;TEXT(K63,"00")&amp;IF(M63="手",TEXT(L63,"0"),TEXT(L63,"00"))))</f>
      </c>
      <c r="Y63" s="85">
        <f t="shared" si="14"/>
      </c>
    </row>
    <row r="64" spans="2:25" ht="13.5">
      <c r="B64" s="60"/>
      <c r="C64" s="61"/>
      <c r="D64" s="62"/>
      <c r="E64" s="62"/>
      <c r="F64" s="62"/>
      <c r="G64" s="62"/>
      <c r="H64" s="62"/>
      <c r="I64" s="63"/>
      <c r="J64" s="62"/>
      <c r="K64" s="62"/>
      <c r="L64" s="81"/>
      <c r="M64" s="62"/>
      <c r="N64" s="70"/>
      <c r="O64" s="18"/>
      <c r="P64" s="94"/>
      <c r="Q64" s="83">
        <f t="shared" si="7"/>
      </c>
      <c r="R64" s="84" t="str">
        <f t="shared" si="8"/>
        <v>     </v>
      </c>
      <c r="S64" s="44" t="str">
        <f t="shared" si="9"/>
        <v> </v>
      </c>
      <c r="T64" s="84">
        <f t="shared" si="10"/>
      </c>
      <c r="U64" s="84">
        <f t="shared" si="11"/>
      </c>
      <c r="V64" s="84">
        <f t="shared" si="12"/>
      </c>
      <c r="W64" s="84">
        <f t="shared" si="13"/>
      </c>
      <c r="X64" s="44">
        <f>IF(I64="","",IF(VLOOKUP(I64,$A$221:$C$248,3,FALSE)&gt;=71,VLOOKUP(I64,$A$221:$C$248,2,FALSE)&amp;TEXT(K64,"00")&amp;TEXT(L64,"00"),VLOOKUP(I64,$A$221:$C$248,2,FALSE)&amp;TEXT(J64,"00")&amp;TEXT(K64,"00")&amp;IF(M64="手",TEXT(L64,"0"),TEXT(L64,"00"))))</f>
      </c>
      <c r="Y64" s="85">
        <f t="shared" si="14"/>
      </c>
    </row>
    <row r="65" spans="2:25" ht="13.5">
      <c r="B65" s="60"/>
      <c r="C65" s="61"/>
      <c r="D65" s="62"/>
      <c r="E65" s="62"/>
      <c r="F65" s="62"/>
      <c r="G65" s="62"/>
      <c r="H65" s="62"/>
      <c r="I65" s="63"/>
      <c r="J65" s="62"/>
      <c r="K65" s="62"/>
      <c r="L65" s="81"/>
      <c r="M65" s="62"/>
      <c r="N65" s="70"/>
      <c r="O65" s="18"/>
      <c r="P65" s="94"/>
      <c r="Q65" s="83">
        <f t="shared" si="7"/>
      </c>
      <c r="R65" s="84" t="str">
        <f t="shared" si="8"/>
        <v>     </v>
      </c>
      <c r="S65" s="44" t="str">
        <f t="shared" si="9"/>
        <v> </v>
      </c>
      <c r="T65" s="84">
        <f t="shared" si="10"/>
      </c>
      <c r="U65" s="84">
        <f t="shared" si="11"/>
      </c>
      <c r="V65" s="84">
        <f t="shared" si="12"/>
      </c>
      <c r="W65" s="84">
        <f t="shared" si="13"/>
      </c>
      <c r="X65" s="44">
        <f>IF(I65="","",IF(VLOOKUP(I65,$A$221:$C$248,3,FALSE)&gt;=71,VLOOKUP(I65,$A$221:$C$248,2,FALSE)&amp;TEXT(K65,"00")&amp;TEXT(L65,"00"),VLOOKUP(I65,$A$221:$C$248,2,FALSE)&amp;TEXT(J65,"00")&amp;TEXT(K65,"00")&amp;IF(M65="手",TEXT(L65,"0"),TEXT(L65,"00"))))</f>
      </c>
      <c r="Y65" s="85">
        <f t="shared" si="14"/>
      </c>
    </row>
    <row r="66" spans="2:25" ht="13.5">
      <c r="B66" s="60"/>
      <c r="C66" s="61"/>
      <c r="D66" s="62"/>
      <c r="E66" s="62"/>
      <c r="F66" s="62"/>
      <c r="G66" s="62"/>
      <c r="H66" s="62"/>
      <c r="I66" s="63"/>
      <c r="J66" s="62"/>
      <c r="K66" s="62"/>
      <c r="L66" s="81"/>
      <c r="M66" s="62"/>
      <c r="N66" s="70"/>
      <c r="O66" s="18"/>
      <c r="P66" s="94"/>
      <c r="Q66" s="83">
        <f t="shared" si="7"/>
      </c>
      <c r="R66" s="84" t="str">
        <f t="shared" si="8"/>
        <v>     </v>
      </c>
      <c r="S66" s="44" t="str">
        <f t="shared" si="9"/>
        <v> </v>
      </c>
      <c r="T66" s="84">
        <f t="shared" si="10"/>
      </c>
      <c r="U66" s="84">
        <f t="shared" si="11"/>
      </c>
      <c r="V66" s="84">
        <f t="shared" si="12"/>
      </c>
      <c r="W66" s="84">
        <f t="shared" si="13"/>
      </c>
      <c r="X66" s="44">
        <f>IF(I66="","",IF(VLOOKUP(I66,$A$221:$C$248,3,FALSE)&gt;=71,VLOOKUP(I66,$A$221:$C$248,2,FALSE)&amp;TEXT(K66,"00")&amp;TEXT(L66,"00"),VLOOKUP(I66,$A$221:$C$248,2,FALSE)&amp;TEXT(J66,"00")&amp;TEXT(K66,"00")&amp;IF(M66="手",TEXT(L66,"0"),TEXT(L66,"00"))))</f>
      </c>
      <c r="Y66" s="85">
        <f t="shared" si="14"/>
      </c>
    </row>
    <row r="67" spans="2:25" ht="13.5">
      <c r="B67" s="60"/>
      <c r="C67" s="61"/>
      <c r="D67" s="62"/>
      <c r="E67" s="62"/>
      <c r="F67" s="62"/>
      <c r="G67" s="62"/>
      <c r="H67" s="62"/>
      <c r="I67" s="63"/>
      <c r="J67" s="62"/>
      <c r="K67" s="62"/>
      <c r="L67" s="81"/>
      <c r="M67" s="62"/>
      <c r="N67" s="70"/>
      <c r="O67" s="18"/>
      <c r="P67" s="94"/>
      <c r="Q67" s="83">
        <f t="shared" si="7"/>
      </c>
      <c r="R67" s="84" t="str">
        <f t="shared" si="8"/>
        <v>     </v>
      </c>
      <c r="S67" s="44" t="str">
        <f t="shared" si="9"/>
        <v> </v>
      </c>
      <c r="T67" s="84">
        <f t="shared" si="10"/>
      </c>
      <c r="U67" s="84">
        <f t="shared" si="11"/>
      </c>
      <c r="V67" s="84">
        <f t="shared" si="12"/>
      </c>
      <c r="W67" s="84">
        <f t="shared" si="13"/>
      </c>
      <c r="X67" s="44">
        <f>IF(I67="","",IF(VLOOKUP(I67,$A$221:$C$248,3,FALSE)&gt;=71,VLOOKUP(I67,$A$221:$C$248,2,FALSE)&amp;TEXT(K67,"00")&amp;TEXT(L67,"00"),VLOOKUP(I67,$A$221:$C$248,2,FALSE)&amp;TEXT(J67,"00")&amp;TEXT(K67,"00")&amp;IF(M67="手",TEXT(L67,"0"),TEXT(L67,"00"))))</f>
      </c>
      <c r="Y67" s="85">
        <f t="shared" si="14"/>
      </c>
    </row>
    <row r="68" spans="2:25" ht="13.5">
      <c r="B68" s="60"/>
      <c r="C68" s="61"/>
      <c r="D68" s="62"/>
      <c r="E68" s="62"/>
      <c r="F68" s="62"/>
      <c r="G68" s="62"/>
      <c r="H68" s="62"/>
      <c r="I68" s="63"/>
      <c r="J68" s="62"/>
      <c r="K68" s="62"/>
      <c r="L68" s="81"/>
      <c r="M68" s="62"/>
      <c r="N68" s="70"/>
      <c r="O68" s="18"/>
      <c r="P68" s="94"/>
      <c r="Q68" s="83">
        <f t="shared" si="7"/>
      </c>
      <c r="R68" s="84" t="str">
        <f t="shared" si="8"/>
        <v>     </v>
      </c>
      <c r="S68" s="44" t="str">
        <f t="shared" si="9"/>
        <v> </v>
      </c>
      <c r="T68" s="84">
        <f t="shared" si="10"/>
      </c>
      <c r="U68" s="84">
        <f t="shared" si="11"/>
      </c>
      <c r="V68" s="84">
        <f t="shared" si="12"/>
      </c>
      <c r="W68" s="84">
        <f t="shared" si="13"/>
      </c>
      <c r="X68" s="44">
        <f>IF(I68="","",IF(VLOOKUP(I68,$A$221:$C$248,3,FALSE)&gt;=71,VLOOKUP(I68,$A$221:$C$248,2,FALSE)&amp;TEXT(K68,"00")&amp;TEXT(L68,"00"),VLOOKUP(I68,$A$221:$C$248,2,FALSE)&amp;TEXT(J68,"00")&amp;TEXT(K68,"00")&amp;IF(M68="手",TEXT(L68,"0"),TEXT(L68,"00"))))</f>
      </c>
      <c r="Y68" s="85">
        <f t="shared" si="14"/>
      </c>
    </row>
    <row r="69" spans="2:25" ht="13.5">
      <c r="B69" s="60"/>
      <c r="C69" s="61"/>
      <c r="D69" s="62"/>
      <c r="E69" s="62"/>
      <c r="F69" s="62"/>
      <c r="G69" s="62"/>
      <c r="H69" s="62"/>
      <c r="I69" s="63"/>
      <c r="J69" s="62"/>
      <c r="K69" s="62"/>
      <c r="L69" s="81"/>
      <c r="M69" s="62"/>
      <c r="N69" s="70"/>
      <c r="O69" s="18"/>
      <c r="P69" s="94"/>
      <c r="Q69" s="83">
        <f t="shared" si="7"/>
      </c>
      <c r="R69" s="84" t="str">
        <f t="shared" si="8"/>
        <v>     </v>
      </c>
      <c r="S69" s="44" t="str">
        <f t="shared" si="9"/>
        <v> </v>
      </c>
      <c r="T69" s="84">
        <f t="shared" si="10"/>
      </c>
      <c r="U69" s="84">
        <f t="shared" si="11"/>
      </c>
      <c r="V69" s="84">
        <f t="shared" si="12"/>
      </c>
      <c r="W69" s="84">
        <f t="shared" si="13"/>
      </c>
      <c r="X69" s="44">
        <f>IF(I69="","",IF(VLOOKUP(I69,$A$221:$C$248,3,FALSE)&gt;=71,VLOOKUP(I69,$A$221:$C$248,2,FALSE)&amp;TEXT(K69,"00")&amp;TEXT(L69,"00"),VLOOKUP(I69,$A$221:$C$248,2,FALSE)&amp;TEXT(J69,"00")&amp;TEXT(K69,"00")&amp;IF(M69="手",TEXT(L69,"0"),TEXT(L69,"00"))))</f>
      </c>
      <c r="Y69" s="85">
        <f t="shared" si="14"/>
      </c>
    </row>
    <row r="70" spans="2:25" ht="13.5">
      <c r="B70" s="60"/>
      <c r="C70" s="61"/>
      <c r="D70" s="62"/>
      <c r="E70" s="62"/>
      <c r="F70" s="62"/>
      <c r="G70" s="62"/>
      <c r="H70" s="62"/>
      <c r="I70" s="63"/>
      <c r="J70" s="62"/>
      <c r="K70" s="62"/>
      <c r="L70" s="81"/>
      <c r="M70" s="62"/>
      <c r="N70" s="70"/>
      <c r="O70" s="18"/>
      <c r="P70" s="94"/>
      <c r="Q70" s="83">
        <f t="shared" si="7"/>
      </c>
      <c r="R70" s="84" t="str">
        <f t="shared" si="8"/>
        <v>     </v>
      </c>
      <c r="S70" s="44" t="str">
        <f t="shared" si="9"/>
        <v> </v>
      </c>
      <c r="T70" s="84">
        <f t="shared" si="10"/>
      </c>
      <c r="U70" s="84">
        <f t="shared" si="11"/>
      </c>
      <c r="V70" s="84">
        <f t="shared" si="12"/>
      </c>
      <c r="W70" s="84">
        <f t="shared" si="13"/>
      </c>
      <c r="X70" s="44">
        <f>IF(I70="","",IF(VLOOKUP(I70,$A$221:$C$248,3,FALSE)&gt;=71,VLOOKUP(I70,$A$221:$C$248,2,FALSE)&amp;TEXT(K70,"00")&amp;TEXT(L70,"00"),VLOOKUP(I70,$A$221:$C$248,2,FALSE)&amp;TEXT(J70,"00")&amp;TEXT(K70,"00")&amp;IF(M70="手",TEXT(L70,"0"),TEXT(L70,"00"))))</f>
      </c>
      <c r="Y70" s="85">
        <f t="shared" si="14"/>
      </c>
    </row>
    <row r="71" spans="2:25" ht="13.5">
      <c r="B71" s="60"/>
      <c r="C71" s="61"/>
      <c r="D71" s="62"/>
      <c r="E71" s="62"/>
      <c r="F71" s="62"/>
      <c r="G71" s="62"/>
      <c r="H71" s="62"/>
      <c r="I71" s="63"/>
      <c r="J71" s="62"/>
      <c r="K71" s="62"/>
      <c r="L71" s="81"/>
      <c r="M71" s="62"/>
      <c r="N71" s="70"/>
      <c r="O71" s="18"/>
      <c r="P71" s="94"/>
      <c r="Q71" s="83">
        <f t="shared" si="7"/>
      </c>
      <c r="R71" s="84" t="str">
        <f t="shared" si="8"/>
        <v>     </v>
      </c>
      <c r="S71" s="44" t="str">
        <f t="shared" si="9"/>
        <v> </v>
      </c>
      <c r="T71" s="84">
        <f t="shared" si="10"/>
      </c>
      <c r="U71" s="84">
        <f t="shared" si="11"/>
      </c>
      <c r="V71" s="84">
        <f t="shared" si="12"/>
      </c>
      <c r="W71" s="84">
        <f t="shared" si="13"/>
      </c>
      <c r="X71" s="44">
        <f>IF(I71="","",IF(VLOOKUP(I71,$A$221:$C$248,3,FALSE)&gt;=71,VLOOKUP(I71,$A$221:$C$248,2,FALSE)&amp;TEXT(K71,"00")&amp;TEXT(L71,"00"),VLOOKUP(I71,$A$221:$C$248,2,FALSE)&amp;TEXT(J71,"00")&amp;TEXT(K71,"00")&amp;IF(M71="手",TEXT(L71,"0"),TEXT(L71,"00"))))</f>
      </c>
      <c r="Y71" s="85">
        <f t="shared" si="14"/>
      </c>
    </row>
    <row r="72" spans="2:25" ht="13.5">
      <c r="B72" s="60"/>
      <c r="C72" s="61"/>
      <c r="D72" s="62"/>
      <c r="E72" s="62"/>
      <c r="F72" s="62"/>
      <c r="G72" s="62"/>
      <c r="H72" s="62"/>
      <c r="I72" s="63"/>
      <c r="J72" s="62"/>
      <c r="K72" s="62"/>
      <c r="L72" s="81"/>
      <c r="M72" s="62"/>
      <c r="N72" s="70"/>
      <c r="O72" s="18"/>
      <c r="P72" s="94"/>
      <c r="Q72" s="83">
        <f t="shared" si="7"/>
      </c>
      <c r="R72" s="84" t="str">
        <f t="shared" si="8"/>
        <v>     </v>
      </c>
      <c r="S72" s="44" t="str">
        <f t="shared" si="9"/>
        <v> </v>
      </c>
      <c r="T72" s="84">
        <f t="shared" si="10"/>
      </c>
      <c r="U72" s="84">
        <f t="shared" si="11"/>
      </c>
      <c r="V72" s="84">
        <f t="shared" si="12"/>
      </c>
      <c r="W72" s="84">
        <f t="shared" si="13"/>
      </c>
      <c r="X72" s="44">
        <f>IF(I72="","",IF(VLOOKUP(I72,$A$221:$C$248,3,FALSE)&gt;=71,VLOOKUP(I72,$A$221:$C$248,2,FALSE)&amp;TEXT(K72,"00")&amp;TEXT(L72,"00"),VLOOKUP(I72,$A$221:$C$248,2,FALSE)&amp;TEXT(J72,"00")&amp;TEXT(K72,"00")&amp;IF(M72="手",TEXT(L72,"0"),TEXT(L72,"00"))))</f>
      </c>
      <c r="Y72" s="85">
        <f t="shared" si="14"/>
      </c>
    </row>
    <row r="73" spans="2:25" ht="13.5">
      <c r="B73" s="60"/>
      <c r="C73" s="61"/>
      <c r="D73" s="62"/>
      <c r="E73" s="62"/>
      <c r="F73" s="62"/>
      <c r="G73" s="62"/>
      <c r="H73" s="62"/>
      <c r="I73" s="63"/>
      <c r="J73" s="62"/>
      <c r="K73" s="62"/>
      <c r="L73" s="81"/>
      <c r="M73" s="62"/>
      <c r="N73" s="70"/>
      <c r="O73" s="18"/>
      <c r="P73" s="94"/>
      <c r="Q73" s="83">
        <f t="shared" si="7"/>
      </c>
      <c r="R73" s="84" t="str">
        <f t="shared" si="8"/>
        <v>     </v>
      </c>
      <c r="S73" s="44" t="str">
        <f t="shared" si="9"/>
        <v> </v>
      </c>
      <c r="T73" s="84">
        <f t="shared" si="10"/>
      </c>
      <c r="U73" s="84">
        <f t="shared" si="11"/>
      </c>
      <c r="V73" s="84">
        <f t="shared" si="12"/>
      </c>
      <c r="W73" s="84">
        <f t="shared" si="13"/>
      </c>
      <c r="X73" s="44">
        <f>IF(I73="","",IF(VLOOKUP(I73,$A$221:$C$248,3,FALSE)&gt;=71,VLOOKUP(I73,$A$221:$C$248,2,FALSE)&amp;TEXT(K73,"00")&amp;TEXT(L73,"00"),VLOOKUP(I73,$A$221:$C$248,2,FALSE)&amp;TEXT(J73,"00")&amp;TEXT(K73,"00")&amp;IF(M73="手",TEXT(L73,"0"),TEXT(L73,"00"))))</f>
      </c>
      <c r="Y73" s="85">
        <f t="shared" si="14"/>
      </c>
    </row>
    <row r="74" spans="2:25" ht="13.5">
      <c r="B74" s="60"/>
      <c r="C74" s="61"/>
      <c r="D74" s="62"/>
      <c r="E74" s="62"/>
      <c r="F74" s="62"/>
      <c r="G74" s="62"/>
      <c r="H74" s="62"/>
      <c r="I74" s="63"/>
      <c r="J74" s="62"/>
      <c r="K74" s="62"/>
      <c r="L74" s="81"/>
      <c r="M74" s="62"/>
      <c r="N74" s="70"/>
      <c r="O74" s="18"/>
      <c r="P74" s="94"/>
      <c r="Q74" s="83">
        <f t="shared" si="7"/>
      </c>
      <c r="R74" s="84" t="str">
        <f t="shared" si="8"/>
        <v>     </v>
      </c>
      <c r="S74" s="44" t="str">
        <f t="shared" si="9"/>
        <v> </v>
      </c>
      <c r="T74" s="84">
        <f t="shared" si="10"/>
      </c>
      <c r="U74" s="84">
        <f t="shared" si="11"/>
      </c>
      <c r="V74" s="84">
        <f t="shared" si="12"/>
      </c>
      <c r="W74" s="84">
        <f t="shared" si="13"/>
      </c>
      <c r="X74" s="44">
        <f>IF(I74="","",IF(VLOOKUP(I74,$A$221:$C$248,3,FALSE)&gt;=71,VLOOKUP(I74,$A$221:$C$248,2,FALSE)&amp;TEXT(K74,"00")&amp;TEXT(L74,"00"),VLOOKUP(I74,$A$221:$C$248,2,FALSE)&amp;TEXT(J74,"00")&amp;TEXT(K74,"00")&amp;IF(M74="手",TEXT(L74,"0"),TEXT(L74,"00"))))</f>
      </c>
      <c r="Y74" s="85">
        <f t="shared" si="14"/>
      </c>
    </row>
    <row r="75" spans="2:25" ht="13.5">
      <c r="B75" s="60"/>
      <c r="C75" s="61"/>
      <c r="D75" s="62"/>
      <c r="E75" s="62"/>
      <c r="F75" s="62"/>
      <c r="G75" s="62"/>
      <c r="H75" s="62"/>
      <c r="I75" s="63"/>
      <c r="J75" s="62"/>
      <c r="K75" s="62"/>
      <c r="L75" s="81"/>
      <c r="M75" s="62"/>
      <c r="N75" s="70"/>
      <c r="O75" s="18"/>
      <c r="P75" s="94"/>
      <c r="Q75" s="83">
        <f t="shared" si="7"/>
      </c>
      <c r="R75" s="84" t="str">
        <f t="shared" si="8"/>
        <v>     </v>
      </c>
      <c r="S75" s="44" t="str">
        <f t="shared" si="9"/>
        <v> </v>
      </c>
      <c r="T75" s="84">
        <f t="shared" si="10"/>
      </c>
      <c r="U75" s="84">
        <f t="shared" si="11"/>
      </c>
      <c r="V75" s="84">
        <f t="shared" si="12"/>
      </c>
      <c r="W75" s="84">
        <f t="shared" si="13"/>
      </c>
      <c r="X75" s="44">
        <f>IF(I75="","",IF(VLOOKUP(I75,$A$221:$C$248,3,FALSE)&gt;=71,VLOOKUP(I75,$A$221:$C$248,2,FALSE)&amp;TEXT(K75,"00")&amp;TEXT(L75,"00"),VLOOKUP(I75,$A$221:$C$248,2,FALSE)&amp;TEXT(J75,"00")&amp;TEXT(K75,"00")&amp;IF(M75="手",TEXT(L75,"0"),TEXT(L75,"00"))))</f>
      </c>
      <c r="Y75" s="85">
        <f t="shared" si="14"/>
      </c>
    </row>
    <row r="76" spans="2:25" ht="13.5">
      <c r="B76" s="60"/>
      <c r="C76" s="61"/>
      <c r="D76" s="62"/>
      <c r="E76" s="62"/>
      <c r="F76" s="62"/>
      <c r="G76" s="62"/>
      <c r="H76" s="62"/>
      <c r="I76" s="63"/>
      <c r="J76" s="62"/>
      <c r="K76" s="62"/>
      <c r="L76" s="81"/>
      <c r="M76" s="62"/>
      <c r="N76" s="70"/>
      <c r="O76" s="18"/>
      <c r="P76" s="94"/>
      <c r="Q76" s="83">
        <f t="shared" si="7"/>
      </c>
      <c r="R76" s="84" t="str">
        <f t="shared" si="8"/>
        <v>     </v>
      </c>
      <c r="S76" s="44" t="str">
        <f t="shared" si="9"/>
        <v> </v>
      </c>
      <c r="T76" s="84">
        <f t="shared" si="10"/>
      </c>
      <c r="U76" s="84">
        <f t="shared" si="11"/>
      </c>
      <c r="V76" s="84">
        <f t="shared" si="12"/>
      </c>
      <c r="W76" s="84">
        <f t="shared" si="13"/>
      </c>
      <c r="X76" s="44">
        <f>IF(I76="","",IF(VLOOKUP(I76,$A$221:$C$248,3,FALSE)&gt;=71,VLOOKUP(I76,$A$221:$C$248,2,FALSE)&amp;TEXT(K76,"00")&amp;TEXT(L76,"00"),VLOOKUP(I76,$A$221:$C$248,2,FALSE)&amp;TEXT(J76,"00")&amp;TEXT(K76,"00")&amp;IF(M76="手",TEXT(L76,"0"),TEXT(L76,"00"))))</f>
      </c>
      <c r="Y76" s="85">
        <f t="shared" si="14"/>
      </c>
    </row>
    <row r="77" spans="2:25" ht="13.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81"/>
      <c r="M77" s="62"/>
      <c r="N77" s="70"/>
      <c r="O77" s="18"/>
      <c r="P77" s="94"/>
      <c r="Q77" s="83">
        <f t="shared" si="7"/>
      </c>
      <c r="R77" s="84" t="str">
        <f t="shared" si="8"/>
        <v>     </v>
      </c>
      <c r="S77" s="44" t="str">
        <f t="shared" si="9"/>
        <v> </v>
      </c>
      <c r="T77" s="84">
        <f t="shared" si="10"/>
      </c>
      <c r="U77" s="84">
        <f t="shared" si="11"/>
      </c>
      <c r="V77" s="84">
        <f t="shared" si="12"/>
      </c>
      <c r="W77" s="84">
        <f t="shared" si="13"/>
      </c>
      <c r="X77" s="44">
        <f>IF(I77="","",IF(VLOOKUP(I77,$A$221:$C$248,3,FALSE)&gt;=71,VLOOKUP(I77,$A$221:$C$248,2,FALSE)&amp;TEXT(K77,"00")&amp;TEXT(L77,"00"),VLOOKUP(I77,$A$221:$C$248,2,FALSE)&amp;TEXT(J77,"00")&amp;TEXT(K77,"00")&amp;IF(M77="手",TEXT(L77,"0"),TEXT(L77,"00"))))</f>
      </c>
      <c r="Y77" s="85">
        <f t="shared" si="14"/>
      </c>
    </row>
    <row r="78" spans="2:25" ht="13.5">
      <c r="B78" s="60"/>
      <c r="C78" s="61"/>
      <c r="D78" s="62"/>
      <c r="E78" s="62"/>
      <c r="F78" s="62"/>
      <c r="G78" s="62"/>
      <c r="H78" s="62"/>
      <c r="I78" s="63"/>
      <c r="J78" s="62"/>
      <c r="K78" s="62"/>
      <c r="L78" s="81"/>
      <c r="M78" s="62"/>
      <c r="N78" s="70"/>
      <c r="O78" s="18"/>
      <c r="P78" s="94"/>
      <c r="Q78" s="83">
        <f t="shared" si="7"/>
      </c>
      <c r="R78" s="84" t="str">
        <f t="shared" si="8"/>
        <v>     </v>
      </c>
      <c r="S78" s="44" t="str">
        <f t="shared" si="9"/>
        <v> </v>
      </c>
      <c r="T78" s="84">
        <f t="shared" si="10"/>
      </c>
      <c r="U78" s="84">
        <f t="shared" si="11"/>
      </c>
      <c r="V78" s="84">
        <f t="shared" si="12"/>
      </c>
      <c r="W78" s="84">
        <f t="shared" si="13"/>
      </c>
      <c r="X78" s="44">
        <f>IF(I78="","",IF(VLOOKUP(I78,$A$221:$C$248,3,FALSE)&gt;=71,VLOOKUP(I78,$A$221:$C$248,2,FALSE)&amp;TEXT(K78,"00")&amp;TEXT(L78,"00"),VLOOKUP(I78,$A$221:$C$248,2,FALSE)&amp;TEXT(J78,"00")&amp;TEXT(K78,"00")&amp;IF(M78="手",TEXT(L78,"0"),TEXT(L78,"00"))))</f>
      </c>
      <c r="Y78" s="85">
        <f t="shared" si="14"/>
      </c>
    </row>
    <row r="79" spans="2:25" ht="13.5">
      <c r="B79" s="60"/>
      <c r="C79" s="61"/>
      <c r="D79" s="62"/>
      <c r="E79" s="62"/>
      <c r="F79" s="62"/>
      <c r="G79" s="62"/>
      <c r="H79" s="62"/>
      <c r="I79" s="63"/>
      <c r="J79" s="62"/>
      <c r="K79" s="62"/>
      <c r="L79" s="81"/>
      <c r="M79" s="62"/>
      <c r="N79" s="70"/>
      <c r="O79" s="18"/>
      <c r="P79" s="94"/>
      <c r="Q79" s="83">
        <f t="shared" si="7"/>
      </c>
      <c r="R79" s="84" t="str">
        <f t="shared" si="8"/>
        <v>     </v>
      </c>
      <c r="S79" s="44" t="str">
        <f t="shared" si="9"/>
        <v> </v>
      </c>
      <c r="T79" s="84">
        <f t="shared" si="10"/>
      </c>
      <c r="U79" s="84">
        <f t="shared" si="11"/>
      </c>
      <c r="V79" s="84">
        <f t="shared" si="12"/>
      </c>
      <c r="W79" s="84">
        <f t="shared" si="13"/>
      </c>
      <c r="X79" s="44">
        <f>IF(I79="","",IF(VLOOKUP(I79,$A$221:$C$248,3,FALSE)&gt;=71,VLOOKUP(I79,$A$221:$C$248,2,FALSE)&amp;TEXT(K79,"00")&amp;TEXT(L79,"00"),VLOOKUP(I79,$A$221:$C$248,2,FALSE)&amp;TEXT(J79,"00")&amp;TEXT(K79,"00")&amp;IF(M79="手",TEXT(L79,"0"),TEXT(L79,"00"))))</f>
      </c>
      <c r="Y79" s="85">
        <f t="shared" si="14"/>
      </c>
    </row>
    <row r="80" spans="2:25" ht="13.5">
      <c r="B80" s="60"/>
      <c r="C80" s="61"/>
      <c r="D80" s="62"/>
      <c r="E80" s="62"/>
      <c r="F80" s="62"/>
      <c r="G80" s="62"/>
      <c r="H80" s="62"/>
      <c r="I80" s="63"/>
      <c r="J80" s="62"/>
      <c r="K80" s="62"/>
      <c r="L80" s="81"/>
      <c r="M80" s="62"/>
      <c r="N80" s="70"/>
      <c r="O80" s="18"/>
      <c r="P80" s="94"/>
      <c r="Q80" s="83">
        <f t="shared" si="7"/>
      </c>
      <c r="R80" s="84" t="str">
        <f t="shared" si="8"/>
        <v>     </v>
      </c>
      <c r="S80" s="44" t="str">
        <f t="shared" si="9"/>
        <v> </v>
      </c>
      <c r="T80" s="84">
        <f t="shared" si="10"/>
      </c>
      <c r="U80" s="84">
        <f t="shared" si="11"/>
      </c>
      <c r="V80" s="84">
        <f t="shared" si="12"/>
      </c>
      <c r="W80" s="84">
        <f t="shared" si="13"/>
      </c>
      <c r="X80" s="44">
        <f>IF(I80="","",IF(VLOOKUP(I80,$A$221:$C$248,3,FALSE)&gt;=71,VLOOKUP(I80,$A$221:$C$248,2,FALSE)&amp;TEXT(K80,"00")&amp;TEXT(L80,"00"),VLOOKUP(I80,$A$221:$C$248,2,FALSE)&amp;TEXT(J80,"00")&amp;TEXT(K80,"00")&amp;IF(M80="手",TEXT(L80,"0"),TEXT(L80,"00"))))</f>
      </c>
      <c r="Y80" s="85">
        <f t="shared" si="14"/>
      </c>
    </row>
    <row r="81" spans="2:25" ht="13.5">
      <c r="B81" s="60"/>
      <c r="C81" s="61"/>
      <c r="D81" s="62"/>
      <c r="E81" s="62"/>
      <c r="F81" s="62"/>
      <c r="G81" s="62"/>
      <c r="H81" s="62"/>
      <c r="I81" s="63"/>
      <c r="J81" s="62"/>
      <c r="K81" s="62"/>
      <c r="L81" s="81"/>
      <c r="M81" s="62"/>
      <c r="N81" s="70"/>
      <c r="O81" s="18"/>
      <c r="P81" s="94"/>
      <c r="Q81" s="83">
        <f t="shared" si="7"/>
      </c>
      <c r="R81" s="84" t="str">
        <f t="shared" si="8"/>
        <v>     </v>
      </c>
      <c r="S81" s="44" t="str">
        <f t="shared" si="9"/>
        <v> </v>
      </c>
      <c r="T81" s="84">
        <f t="shared" si="10"/>
      </c>
      <c r="U81" s="84">
        <f t="shared" si="11"/>
      </c>
      <c r="V81" s="84">
        <f t="shared" si="12"/>
      </c>
      <c r="W81" s="84">
        <f t="shared" si="13"/>
      </c>
      <c r="X81" s="44">
        <f>IF(I81="","",IF(VLOOKUP(I81,$A$221:$C$248,3,FALSE)&gt;=71,VLOOKUP(I81,$A$221:$C$248,2,FALSE)&amp;TEXT(K81,"00")&amp;TEXT(L81,"00"),VLOOKUP(I81,$A$221:$C$248,2,FALSE)&amp;TEXT(J81,"00")&amp;TEXT(K81,"00")&amp;IF(M81="手",TEXT(L81,"0"),TEXT(L81,"00"))))</f>
      </c>
      <c r="Y81" s="85">
        <f t="shared" si="14"/>
      </c>
    </row>
    <row r="82" spans="2:25" ht="13.5">
      <c r="B82" s="60"/>
      <c r="C82" s="61"/>
      <c r="D82" s="62"/>
      <c r="E82" s="62"/>
      <c r="F82" s="62"/>
      <c r="G82" s="62"/>
      <c r="H82" s="62"/>
      <c r="I82" s="63"/>
      <c r="J82" s="62"/>
      <c r="K82" s="62"/>
      <c r="L82" s="81"/>
      <c r="M82" s="62"/>
      <c r="N82" s="70"/>
      <c r="O82" s="18"/>
      <c r="P82" s="94"/>
      <c r="Q82" s="83">
        <f t="shared" si="7"/>
      </c>
      <c r="R82" s="84" t="str">
        <f t="shared" si="8"/>
        <v>     </v>
      </c>
      <c r="S82" s="44" t="str">
        <f t="shared" si="9"/>
        <v> </v>
      </c>
      <c r="T82" s="84">
        <f t="shared" si="10"/>
      </c>
      <c r="U82" s="84">
        <f t="shared" si="11"/>
      </c>
      <c r="V82" s="84">
        <f t="shared" si="12"/>
      </c>
      <c r="W82" s="84">
        <f t="shared" si="13"/>
      </c>
      <c r="X82" s="44">
        <f>IF(I82="","",IF(VLOOKUP(I82,$A$221:$C$248,3,FALSE)&gt;=71,VLOOKUP(I82,$A$221:$C$248,2,FALSE)&amp;TEXT(K82,"00")&amp;TEXT(L82,"00"),VLOOKUP(I82,$A$221:$C$248,2,FALSE)&amp;TEXT(J82,"00")&amp;TEXT(K82,"00")&amp;IF(M82="手",TEXT(L82,"0"),TEXT(L82,"00"))))</f>
      </c>
      <c r="Y82" s="85">
        <f t="shared" si="14"/>
      </c>
    </row>
    <row r="83" spans="2:25" ht="13.5">
      <c r="B83" s="60"/>
      <c r="C83" s="61"/>
      <c r="D83" s="62"/>
      <c r="E83" s="62"/>
      <c r="F83" s="62"/>
      <c r="G83" s="62"/>
      <c r="H83" s="62"/>
      <c r="I83" s="63"/>
      <c r="J83" s="62"/>
      <c r="K83" s="62"/>
      <c r="L83" s="81"/>
      <c r="M83" s="62"/>
      <c r="N83" s="70"/>
      <c r="O83" s="18"/>
      <c r="P83" s="94"/>
      <c r="Q83" s="83">
        <f t="shared" si="7"/>
      </c>
      <c r="R83" s="84" t="str">
        <f t="shared" si="8"/>
        <v>     </v>
      </c>
      <c r="S83" s="44" t="str">
        <f t="shared" si="9"/>
        <v> </v>
      </c>
      <c r="T83" s="84">
        <f t="shared" si="10"/>
      </c>
      <c r="U83" s="84">
        <f t="shared" si="11"/>
      </c>
      <c r="V83" s="84">
        <f t="shared" si="12"/>
      </c>
      <c r="W83" s="84">
        <f t="shared" si="13"/>
      </c>
      <c r="X83" s="44">
        <f>IF(I83="","",IF(VLOOKUP(I83,$A$221:$C$248,3,FALSE)&gt;=71,VLOOKUP(I83,$A$221:$C$248,2,FALSE)&amp;TEXT(K83,"00")&amp;TEXT(L83,"00"),VLOOKUP(I83,$A$221:$C$248,2,FALSE)&amp;TEXT(J83,"00")&amp;TEXT(K83,"00")&amp;IF(M83="手",TEXT(L83,"0"),TEXT(L83,"00"))))</f>
      </c>
      <c r="Y83" s="85">
        <f t="shared" si="14"/>
      </c>
    </row>
    <row r="84" spans="2:25" ht="13.5">
      <c r="B84" s="60"/>
      <c r="C84" s="61"/>
      <c r="D84" s="62"/>
      <c r="E84" s="62"/>
      <c r="F84" s="62"/>
      <c r="G84" s="62"/>
      <c r="H84" s="62"/>
      <c r="I84" s="63"/>
      <c r="J84" s="62"/>
      <c r="K84" s="62"/>
      <c r="L84" s="81"/>
      <c r="M84" s="62"/>
      <c r="N84" s="70"/>
      <c r="O84" s="18"/>
      <c r="P84" s="94"/>
      <c r="Q84" s="83">
        <f t="shared" si="7"/>
      </c>
      <c r="R84" s="84" t="str">
        <f t="shared" si="8"/>
        <v>     </v>
      </c>
      <c r="S84" s="44" t="str">
        <f t="shared" si="9"/>
        <v> </v>
      </c>
      <c r="T84" s="84">
        <f t="shared" si="10"/>
      </c>
      <c r="U84" s="84">
        <f t="shared" si="11"/>
      </c>
      <c r="V84" s="84">
        <f t="shared" si="12"/>
      </c>
      <c r="W84" s="84">
        <f t="shared" si="13"/>
      </c>
      <c r="X84" s="44">
        <f>IF(I84="","",IF(VLOOKUP(I84,$A$221:$C$248,3,FALSE)&gt;=71,VLOOKUP(I84,$A$221:$C$248,2,FALSE)&amp;TEXT(K84,"00")&amp;TEXT(L84,"00"),VLOOKUP(I84,$A$221:$C$248,2,FALSE)&amp;TEXT(J84,"00")&amp;TEXT(K84,"00")&amp;IF(M84="手",TEXT(L84,"0"),TEXT(L84,"00"))))</f>
      </c>
      <c r="Y84" s="85">
        <f t="shared" si="14"/>
      </c>
    </row>
    <row r="85" spans="2:25" ht="13.5">
      <c r="B85" s="60"/>
      <c r="C85" s="61"/>
      <c r="D85" s="62"/>
      <c r="E85" s="62"/>
      <c r="F85" s="62"/>
      <c r="G85" s="62"/>
      <c r="H85" s="62"/>
      <c r="I85" s="63"/>
      <c r="J85" s="62"/>
      <c r="K85" s="62"/>
      <c r="L85" s="81"/>
      <c r="M85" s="62"/>
      <c r="N85" s="70"/>
      <c r="O85" s="18"/>
      <c r="P85" s="94"/>
      <c r="Q85" s="83">
        <f t="shared" si="7"/>
      </c>
      <c r="R85" s="84" t="str">
        <f t="shared" si="8"/>
        <v>     </v>
      </c>
      <c r="S85" s="44" t="str">
        <f t="shared" si="9"/>
        <v> </v>
      </c>
      <c r="T85" s="84">
        <f t="shared" si="10"/>
      </c>
      <c r="U85" s="84">
        <f t="shared" si="11"/>
      </c>
      <c r="V85" s="84">
        <f t="shared" si="12"/>
      </c>
      <c r="W85" s="84">
        <f t="shared" si="13"/>
      </c>
      <c r="X85" s="44">
        <f>IF(I85="","",IF(VLOOKUP(I85,$A$221:$C$248,3,FALSE)&gt;=71,VLOOKUP(I85,$A$221:$C$248,2,FALSE)&amp;TEXT(K85,"00")&amp;TEXT(L85,"00"),VLOOKUP(I85,$A$221:$C$248,2,FALSE)&amp;TEXT(J85,"00")&amp;TEXT(K85,"00")&amp;IF(M85="手",TEXT(L85,"0"),TEXT(L85,"00"))))</f>
      </c>
      <c r="Y85" s="85">
        <f t="shared" si="14"/>
      </c>
    </row>
    <row r="86" spans="2:25" ht="13.5">
      <c r="B86" s="60"/>
      <c r="C86" s="61"/>
      <c r="D86" s="62"/>
      <c r="E86" s="62"/>
      <c r="F86" s="62"/>
      <c r="G86" s="62"/>
      <c r="H86" s="62"/>
      <c r="I86" s="63"/>
      <c r="J86" s="62"/>
      <c r="K86" s="62"/>
      <c r="L86" s="81"/>
      <c r="M86" s="62"/>
      <c r="N86" s="70"/>
      <c r="O86" s="18"/>
      <c r="P86" s="94"/>
      <c r="Q86" s="83">
        <f t="shared" si="7"/>
      </c>
      <c r="R86" s="84" t="str">
        <f t="shared" si="8"/>
        <v>     </v>
      </c>
      <c r="S86" s="44" t="str">
        <f t="shared" si="9"/>
        <v> </v>
      </c>
      <c r="T86" s="84">
        <f t="shared" si="10"/>
      </c>
      <c r="U86" s="84">
        <f t="shared" si="11"/>
      </c>
      <c r="V86" s="84">
        <f t="shared" si="12"/>
      </c>
      <c r="W86" s="84">
        <f t="shared" si="13"/>
      </c>
      <c r="X86" s="44">
        <f>IF(I86="","",IF(VLOOKUP(I86,$A$221:$C$248,3,FALSE)&gt;=71,VLOOKUP(I86,$A$221:$C$248,2,FALSE)&amp;TEXT(K86,"00")&amp;TEXT(L86,"00"),VLOOKUP(I86,$A$221:$C$248,2,FALSE)&amp;TEXT(J86,"00")&amp;TEXT(K86,"00")&amp;IF(M86="手",TEXT(L86,"0"),TEXT(L86,"00"))))</f>
      </c>
      <c r="Y86" s="85">
        <f t="shared" si="14"/>
      </c>
    </row>
    <row r="87" spans="2:25" ht="13.5">
      <c r="B87" s="60"/>
      <c r="C87" s="61"/>
      <c r="D87" s="62"/>
      <c r="E87" s="62"/>
      <c r="F87" s="62"/>
      <c r="G87" s="62"/>
      <c r="H87" s="62"/>
      <c r="I87" s="63"/>
      <c r="J87" s="62"/>
      <c r="K87" s="62"/>
      <c r="L87" s="81"/>
      <c r="M87" s="62"/>
      <c r="N87" s="70"/>
      <c r="O87" s="18"/>
      <c r="P87" s="94"/>
      <c r="Q87" s="83">
        <f t="shared" si="7"/>
      </c>
      <c r="R87" s="84" t="str">
        <f t="shared" si="8"/>
        <v>     </v>
      </c>
      <c r="S87" s="44" t="str">
        <f t="shared" si="9"/>
        <v> </v>
      </c>
      <c r="T87" s="84">
        <f t="shared" si="10"/>
      </c>
      <c r="U87" s="84">
        <f t="shared" si="11"/>
      </c>
      <c r="V87" s="84">
        <f t="shared" si="12"/>
      </c>
      <c r="W87" s="84">
        <f t="shared" si="13"/>
      </c>
      <c r="X87" s="44">
        <f>IF(I87="","",IF(VLOOKUP(I87,$A$221:$C$248,3,FALSE)&gt;=71,VLOOKUP(I87,$A$221:$C$248,2,FALSE)&amp;TEXT(K87,"00")&amp;TEXT(L87,"00"),VLOOKUP(I87,$A$221:$C$248,2,FALSE)&amp;TEXT(J87,"00")&amp;TEXT(K87,"00")&amp;IF(M87="手",TEXT(L87,"0"),TEXT(L87,"00"))))</f>
      </c>
      <c r="Y87" s="85">
        <f t="shared" si="14"/>
      </c>
    </row>
    <row r="88" spans="2:25" ht="13.5">
      <c r="B88" s="60"/>
      <c r="C88" s="61"/>
      <c r="D88" s="62"/>
      <c r="E88" s="62"/>
      <c r="F88" s="62"/>
      <c r="G88" s="62"/>
      <c r="H88" s="62"/>
      <c r="I88" s="63"/>
      <c r="J88" s="62"/>
      <c r="K88" s="62"/>
      <c r="L88" s="81"/>
      <c r="M88" s="62"/>
      <c r="N88" s="70"/>
      <c r="O88" s="18"/>
      <c r="P88" s="94"/>
      <c r="Q88" s="83">
        <f t="shared" si="7"/>
      </c>
      <c r="R88" s="84" t="str">
        <f t="shared" si="8"/>
        <v>     </v>
      </c>
      <c r="S88" s="44" t="str">
        <f t="shared" si="9"/>
        <v> </v>
      </c>
      <c r="T88" s="84">
        <f t="shared" si="10"/>
      </c>
      <c r="U88" s="84">
        <f t="shared" si="11"/>
      </c>
      <c r="V88" s="84">
        <f t="shared" si="12"/>
      </c>
      <c r="W88" s="84">
        <f t="shared" si="13"/>
      </c>
      <c r="X88" s="44">
        <f>IF(I88="","",IF(VLOOKUP(I88,$A$221:$C$248,3,FALSE)&gt;=71,VLOOKUP(I88,$A$221:$C$248,2,FALSE)&amp;TEXT(K88,"00")&amp;TEXT(L88,"00"),VLOOKUP(I88,$A$221:$C$248,2,FALSE)&amp;TEXT(J88,"00")&amp;TEXT(K88,"00")&amp;IF(M88="手",TEXT(L88,"0"),TEXT(L88,"00"))))</f>
      </c>
      <c r="Y88" s="85">
        <f t="shared" si="14"/>
      </c>
    </row>
    <row r="89" spans="2:25" ht="13.5">
      <c r="B89" s="60"/>
      <c r="C89" s="61"/>
      <c r="D89" s="62"/>
      <c r="E89" s="62"/>
      <c r="F89" s="62"/>
      <c r="G89" s="62"/>
      <c r="H89" s="62"/>
      <c r="I89" s="63"/>
      <c r="J89" s="62"/>
      <c r="K89" s="62"/>
      <c r="L89" s="81"/>
      <c r="M89" s="62"/>
      <c r="N89" s="70"/>
      <c r="O89" s="18"/>
      <c r="P89" s="94"/>
      <c r="Q89" s="83">
        <f t="shared" si="7"/>
      </c>
      <c r="R89" s="84" t="str">
        <f t="shared" si="8"/>
        <v>     </v>
      </c>
      <c r="S89" s="44" t="str">
        <f t="shared" si="9"/>
        <v> </v>
      </c>
      <c r="T89" s="84">
        <f t="shared" si="10"/>
      </c>
      <c r="U89" s="84">
        <f t="shared" si="11"/>
      </c>
      <c r="V89" s="84">
        <f t="shared" si="12"/>
      </c>
      <c r="W89" s="84">
        <f t="shared" si="13"/>
      </c>
      <c r="X89" s="44">
        <f>IF(I89="","",IF(VLOOKUP(I89,$A$221:$C$248,3,FALSE)&gt;=71,VLOOKUP(I89,$A$221:$C$248,2,FALSE)&amp;TEXT(K89,"00")&amp;TEXT(L89,"00"),VLOOKUP(I89,$A$221:$C$248,2,FALSE)&amp;TEXT(J89,"00")&amp;TEXT(K89,"00")&amp;IF(M89="手",TEXT(L89,"0"),TEXT(L89,"00"))))</f>
      </c>
      <c r="Y89" s="85">
        <f t="shared" si="14"/>
      </c>
    </row>
    <row r="90" spans="2:25" ht="13.5">
      <c r="B90" s="60"/>
      <c r="C90" s="61"/>
      <c r="D90" s="62"/>
      <c r="E90" s="62"/>
      <c r="F90" s="62"/>
      <c r="G90" s="62"/>
      <c r="H90" s="62"/>
      <c r="I90" s="63"/>
      <c r="J90" s="62"/>
      <c r="K90" s="62"/>
      <c r="L90" s="81"/>
      <c r="M90" s="62"/>
      <c r="N90" s="70"/>
      <c r="O90" s="18"/>
      <c r="P90" s="94"/>
      <c r="Q90" s="83">
        <f t="shared" si="7"/>
      </c>
      <c r="R90" s="84" t="str">
        <f t="shared" si="8"/>
        <v>     </v>
      </c>
      <c r="S90" s="44" t="str">
        <f t="shared" si="9"/>
        <v> </v>
      </c>
      <c r="T90" s="84">
        <f t="shared" si="10"/>
      </c>
      <c r="U90" s="84">
        <f t="shared" si="11"/>
      </c>
      <c r="V90" s="84">
        <f t="shared" si="12"/>
      </c>
      <c r="W90" s="84">
        <f t="shared" si="13"/>
      </c>
      <c r="X90" s="44">
        <f>IF(I90="","",IF(VLOOKUP(I90,$A$221:$C$248,3,FALSE)&gt;=71,VLOOKUP(I90,$A$221:$C$248,2,FALSE)&amp;TEXT(K90,"00")&amp;TEXT(L90,"00"),VLOOKUP(I90,$A$221:$C$248,2,FALSE)&amp;TEXT(J90,"00")&amp;TEXT(K90,"00")&amp;IF(M90="手",TEXT(L90,"0"),TEXT(L90,"00"))))</f>
      </c>
      <c r="Y90" s="85">
        <f t="shared" si="14"/>
      </c>
    </row>
    <row r="91" spans="2:25" ht="13.5">
      <c r="B91" s="60"/>
      <c r="C91" s="61"/>
      <c r="D91" s="62"/>
      <c r="E91" s="62"/>
      <c r="F91" s="62"/>
      <c r="G91" s="62"/>
      <c r="H91" s="62"/>
      <c r="I91" s="63"/>
      <c r="J91" s="62"/>
      <c r="K91" s="62"/>
      <c r="L91" s="81"/>
      <c r="M91" s="62"/>
      <c r="N91" s="70"/>
      <c r="O91" s="18"/>
      <c r="P91" s="94"/>
      <c r="Q91" s="83">
        <f t="shared" si="7"/>
      </c>
      <c r="R91" s="84" t="str">
        <f t="shared" si="8"/>
        <v>     </v>
      </c>
      <c r="S91" s="44" t="str">
        <f t="shared" si="9"/>
        <v> </v>
      </c>
      <c r="T91" s="84">
        <f t="shared" si="10"/>
      </c>
      <c r="U91" s="84">
        <f t="shared" si="11"/>
      </c>
      <c r="V91" s="84">
        <f t="shared" si="12"/>
      </c>
      <c r="W91" s="84">
        <f t="shared" si="13"/>
      </c>
      <c r="X91" s="44">
        <f>IF(I91="","",IF(VLOOKUP(I91,$A$221:$C$248,3,FALSE)&gt;=71,VLOOKUP(I91,$A$221:$C$248,2,FALSE)&amp;TEXT(K91,"00")&amp;TEXT(L91,"00"),VLOOKUP(I91,$A$221:$C$248,2,FALSE)&amp;TEXT(J91,"00")&amp;TEXT(K91,"00")&amp;IF(M91="手",TEXT(L91,"0"),TEXT(L91,"00"))))</f>
      </c>
      <c r="Y91" s="85">
        <f t="shared" si="14"/>
      </c>
    </row>
    <row r="92" spans="2:25" ht="13.5">
      <c r="B92" s="60"/>
      <c r="C92" s="61"/>
      <c r="D92" s="62"/>
      <c r="E92" s="62"/>
      <c r="F92" s="62"/>
      <c r="G92" s="62"/>
      <c r="H92" s="62"/>
      <c r="I92" s="63"/>
      <c r="J92" s="62"/>
      <c r="K92" s="62"/>
      <c r="L92" s="81"/>
      <c r="M92" s="62"/>
      <c r="N92" s="70"/>
      <c r="O92" s="18"/>
      <c r="P92" s="94"/>
      <c r="Q92" s="83">
        <f t="shared" si="7"/>
      </c>
      <c r="R92" s="84" t="str">
        <f t="shared" si="8"/>
        <v>     </v>
      </c>
      <c r="S92" s="44" t="str">
        <f t="shared" si="9"/>
        <v> </v>
      </c>
      <c r="T92" s="84">
        <f t="shared" si="10"/>
      </c>
      <c r="U92" s="84">
        <f t="shared" si="11"/>
      </c>
      <c r="V92" s="84">
        <f t="shared" si="12"/>
      </c>
      <c r="W92" s="84">
        <f t="shared" si="13"/>
      </c>
      <c r="X92" s="44">
        <f>IF(I92="","",IF(VLOOKUP(I92,$A$221:$C$248,3,FALSE)&gt;=71,VLOOKUP(I92,$A$221:$C$248,2,FALSE)&amp;TEXT(K92,"00")&amp;TEXT(L92,"00"),VLOOKUP(I92,$A$221:$C$248,2,FALSE)&amp;TEXT(J92,"00")&amp;TEXT(K92,"00")&amp;IF(M92="手",TEXT(L92,"0"),TEXT(L92,"00"))))</f>
      </c>
      <c r="Y92" s="85">
        <f t="shared" si="14"/>
      </c>
    </row>
    <row r="93" spans="2:25" ht="13.5">
      <c r="B93" s="60"/>
      <c r="C93" s="61"/>
      <c r="D93" s="62"/>
      <c r="E93" s="62"/>
      <c r="F93" s="62"/>
      <c r="G93" s="62"/>
      <c r="H93" s="62"/>
      <c r="I93" s="63"/>
      <c r="J93" s="62"/>
      <c r="K93" s="62"/>
      <c r="L93" s="81"/>
      <c r="M93" s="62"/>
      <c r="N93" s="70"/>
      <c r="O93" s="18"/>
      <c r="P93" s="94"/>
      <c r="Q93" s="83">
        <f t="shared" si="7"/>
      </c>
      <c r="R93" s="84" t="str">
        <f t="shared" si="8"/>
        <v>     </v>
      </c>
      <c r="S93" s="44" t="str">
        <f t="shared" si="9"/>
        <v> </v>
      </c>
      <c r="T93" s="84">
        <f t="shared" si="10"/>
      </c>
      <c r="U93" s="84">
        <f t="shared" si="11"/>
      </c>
      <c r="V93" s="84">
        <f t="shared" si="12"/>
      </c>
      <c r="W93" s="84">
        <f t="shared" si="13"/>
      </c>
      <c r="X93" s="44">
        <f>IF(I93="","",IF(VLOOKUP(I93,$A$221:$C$248,3,FALSE)&gt;=71,VLOOKUP(I93,$A$221:$C$248,2,FALSE)&amp;TEXT(K93,"00")&amp;TEXT(L93,"00"),VLOOKUP(I93,$A$221:$C$248,2,FALSE)&amp;TEXT(J93,"00")&amp;TEXT(K93,"00")&amp;IF(M93="手",TEXT(L93,"0"),TEXT(L93,"00"))))</f>
      </c>
      <c r="Y93" s="85">
        <f t="shared" si="14"/>
      </c>
    </row>
    <row r="94" spans="2:25" ht="13.5">
      <c r="B94" s="60"/>
      <c r="C94" s="61"/>
      <c r="D94" s="62"/>
      <c r="E94" s="62"/>
      <c r="F94" s="62"/>
      <c r="G94" s="62"/>
      <c r="H94" s="62"/>
      <c r="I94" s="63"/>
      <c r="J94" s="62"/>
      <c r="K94" s="62"/>
      <c r="L94" s="81"/>
      <c r="M94" s="62"/>
      <c r="N94" s="70"/>
      <c r="O94" s="18"/>
      <c r="P94" s="94"/>
      <c r="Q94" s="83">
        <f t="shared" si="7"/>
      </c>
      <c r="R94" s="84" t="str">
        <f t="shared" si="8"/>
        <v>     </v>
      </c>
      <c r="S94" s="44" t="str">
        <f t="shared" si="9"/>
        <v> </v>
      </c>
      <c r="T94" s="84">
        <f t="shared" si="10"/>
      </c>
      <c r="U94" s="84">
        <f t="shared" si="11"/>
      </c>
      <c r="V94" s="84">
        <f t="shared" si="12"/>
      </c>
      <c r="W94" s="84">
        <f t="shared" si="13"/>
      </c>
      <c r="X94" s="44">
        <f>IF(I94="","",IF(VLOOKUP(I94,$A$221:$C$248,3,FALSE)&gt;=71,VLOOKUP(I94,$A$221:$C$248,2,FALSE)&amp;TEXT(K94,"00")&amp;TEXT(L94,"00"),VLOOKUP(I94,$A$221:$C$248,2,FALSE)&amp;TEXT(J94,"00")&amp;TEXT(K94,"00")&amp;IF(M94="手",TEXT(L94,"0"),TEXT(L94,"00"))))</f>
      </c>
      <c r="Y94" s="85">
        <f t="shared" si="14"/>
      </c>
    </row>
    <row r="95" spans="2:25" ht="13.5">
      <c r="B95" s="60"/>
      <c r="C95" s="61"/>
      <c r="D95" s="62"/>
      <c r="E95" s="62"/>
      <c r="F95" s="62"/>
      <c r="G95" s="62"/>
      <c r="H95" s="62"/>
      <c r="I95" s="63"/>
      <c r="J95" s="62"/>
      <c r="K95" s="62"/>
      <c r="L95" s="81"/>
      <c r="M95" s="62"/>
      <c r="N95" s="70"/>
      <c r="O95" s="18"/>
      <c r="P95" s="94"/>
      <c r="Q95" s="83">
        <f t="shared" si="7"/>
      </c>
      <c r="R95" s="84" t="str">
        <f t="shared" si="8"/>
        <v>     </v>
      </c>
      <c r="S95" s="44" t="str">
        <f t="shared" si="9"/>
        <v> </v>
      </c>
      <c r="T95" s="84">
        <f t="shared" si="10"/>
      </c>
      <c r="U95" s="84">
        <f t="shared" si="11"/>
      </c>
      <c r="V95" s="84">
        <f t="shared" si="12"/>
      </c>
      <c r="W95" s="84">
        <f t="shared" si="13"/>
      </c>
      <c r="X95" s="44">
        <f>IF(I95="","",IF(VLOOKUP(I95,$A$221:$C$248,3,FALSE)&gt;=71,VLOOKUP(I95,$A$221:$C$248,2,FALSE)&amp;TEXT(K95,"00")&amp;TEXT(L95,"00"),VLOOKUP(I95,$A$221:$C$248,2,FALSE)&amp;TEXT(J95,"00")&amp;TEXT(K95,"00")&amp;IF(M95="手",TEXT(L95,"0"),TEXT(L95,"00"))))</f>
      </c>
      <c r="Y95" s="85">
        <f t="shared" si="14"/>
      </c>
    </row>
    <row r="96" spans="2:25" ht="13.5">
      <c r="B96" s="60"/>
      <c r="C96" s="61"/>
      <c r="D96" s="62"/>
      <c r="E96" s="62"/>
      <c r="F96" s="62"/>
      <c r="G96" s="62"/>
      <c r="H96" s="62"/>
      <c r="I96" s="63"/>
      <c r="J96" s="62"/>
      <c r="K96" s="62"/>
      <c r="L96" s="81"/>
      <c r="M96" s="62"/>
      <c r="N96" s="70"/>
      <c r="O96" s="18"/>
      <c r="P96" s="94"/>
      <c r="Q96" s="83">
        <f aca="true" t="shared" si="15" ref="Q96:Q150">IF(C96="","",T96*100000000+V96*100+RIGHT(W96,2))</f>
      </c>
      <c r="R96" s="84" t="str">
        <f aca="true" t="shared" si="16" ref="R96:R150">IF(LEN(C96)+LEN(D96)&lt;4,C96&amp;"    "&amp;D96&amp;" "&amp;G96,IF(LEN(C96)+LEN(D96)&gt;4,C96&amp;D96&amp;" "&amp;G96,C96&amp;"  "&amp;D96&amp;" "&amp;G96))</f>
        <v>     </v>
      </c>
      <c r="S96" s="44" t="str">
        <f aca="true" t="shared" si="17" ref="S96:S150">E96&amp;" "&amp;F96</f>
        <v> </v>
      </c>
      <c r="T96" s="84">
        <f aca="true" t="shared" si="18" ref="T96:T150">IF(H96="男",1,IF(H96="女",2,""))</f>
      </c>
      <c r="U96" s="84">
        <f aca="true" t="shared" si="19" ref="U96:U150">IF(C96="","",28)</f>
      </c>
      <c r="V96" s="84">
        <f aca="true" t="shared" si="20" ref="V96:V150">IF(C96="","",VALUE(LEFT($E$4,6)))</f>
      </c>
      <c r="W96" s="84">
        <f aca="true" t="shared" si="21" ref="W96:W150">IF(B96="","",B96)</f>
      </c>
      <c r="X96" s="44">
        <f>IF(I96="","",IF(VLOOKUP(I96,$A$221:$C$248,3,FALSE)&gt;=71,VLOOKUP(I96,$A$221:$C$248,2,FALSE)&amp;TEXT(K96,"00")&amp;TEXT(L96,"00"),VLOOKUP(I96,$A$221:$C$248,2,FALSE)&amp;TEXT(J96,"00")&amp;TEXT(K96,"00")&amp;IF(M96="手",TEXT(L96,"0"),TEXT(L96,"00"))))</f>
      </c>
      <c r="Y96" s="85">
        <f aca="true" t="shared" si="22" ref="Y96:Y150">IF(N96="","",N96)</f>
      </c>
    </row>
    <row r="97" spans="2:25" ht="13.5">
      <c r="B97" s="60"/>
      <c r="C97" s="61"/>
      <c r="D97" s="62"/>
      <c r="E97" s="62"/>
      <c r="F97" s="62"/>
      <c r="G97" s="62"/>
      <c r="H97" s="62"/>
      <c r="I97" s="63"/>
      <c r="J97" s="62"/>
      <c r="K97" s="62"/>
      <c r="L97" s="81"/>
      <c r="M97" s="62"/>
      <c r="N97" s="70"/>
      <c r="O97" s="18"/>
      <c r="P97" s="94"/>
      <c r="Q97" s="83">
        <f t="shared" si="15"/>
      </c>
      <c r="R97" s="84" t="str">
        <f t="shared" si="16"/>
        <v>     </v>
      </c>
      <c r="S97" s="44" t="str">
        <f t="shared" si="17"/>
        <v> </v>
      </c>
      <c r="T97" s="84">
        <f t="shared" si="18"/>
      </c>
      <c r="U97" s="84">
        <f t="shared" si="19"/>
      </c>
      <c r="V97" s="84">
        <f t="shared" si="20"/>
      </c>
      <c r="W97" s="84">
        <f t="shared" si="21"/>
      </c>
      <c r="X97" s="44">
        <f>IF(I97="","",IF(VLOOKUP(I97,$A$221:$C$248,3,FALSE)&gt;=71,VLOOKUP(I97,$A$221:$C$248,2,FALSE)&amp;TEXT(K97,"00")&amp;TEXT(L97,"00"),VLOOKUP(I97,$A$221:$C$248,2,FALSE)&amp;TEXT(J97,"00")&amp;TEXT(K97,"00")&amp;IF(M97="手",TEXT(L97,"0"),TEXT(L97,"00"))))</f>
      </c>
      <c r="Y97" s="85">
        <f t="shared" si="22"/>
      </c>
    </row>
    <row r="98" spans="2:25" ht="13.5">
      <c r="B98" s="60"/>
      <c r="C98" s="61"/>
      <c r="D98" s="62"/>
      <c r="E98" s="62"/>
      <c r="F98" s="62"/>
      <c r="G98" s="62"/>
      <c r="H98" s="62"/>
      <c r="I98" s="63"/>
      <c r="J98" s="62"/>
      <c r="K98" s="62"/>
      <c r="L98" s="81"/>
      <c r="M98" s="62"/>
      <c r="N98" s="70"/>
      <c r="O98" s="18"/>
      <c r="P98" s="94"/>
      <c r="Q98" s="83">
        <f t="shared" si="15"/>
      </c>
      <c r="R98" s="84" t="str">
        <f t="shared" si="16"/>
        <v>     </v>
      </c>
      <c r="S98" s="44" t="str">
        <f t="shared" si="17"/>
        <v> </v>
      </c>
      <c r="T98" s="84">
        <f t="shared" si="18"/>
      </c>
      <c r="U98" s="84">
        <f t="shared" si="19"/>
      </c>
      <c r="V98" s="84">
        <f t="shared" si="20"/>
      </c>
      <c r="W98" s="84">
        <f t="shared" si="21"/>
      </c>
      <c r="X98" s="44">
        <f>IF(I98="","",IF(VLOOKUP(I98,$A$221:$C$248,3,FALSE)&gt;=71,VLOOKUP(I98,$A$221:$C$248,2,FALSE)&amp;TEXT(K98,"00")&amp;TEXT(L98,"00"),VLOOKUP(I98,$A$221:$C$248,2,FALSE)&amp;TEXT(J98,"00")&amp;TEXT(K98,"00")&amp;IF(M98="手",TEXT(L98,"0"),TEXT(L98,"00"))))</f>
      </c>
      <c r="Y98" s="85">
        <f t="shared" si="22"/>
      </c>
    </row>
    <row r="99" spans="2:25" ht="13.5">
      <c r="B99" s="60"/>
      <c r="C99" s="61"/>
      <c r="D99" s="62"/>
      <c r="E99" s="62"/>
      <c r="F99" s="62"/>
      <c r="G99" s="62"/>
      <c r="H99" s="62"/>
      <c r="I99" s="63"/>
      <c r="J99" s="62"/>
      <c r="K99" s="62"/>
      <c r="L99" s="81"/>
      <c r="M99" s="62"/>
      <c r="N99" s="70"/>
      <c r="O99" s="18"/>
      <c r="P99" s="94"/>
      <c r="Q99" s="83">
        <f t="shared" si="15"/>
      </c>
      <c r="R99" s="84" t="str">
        <f t="shared" si="16"/>
        <v>     </v>
      </c>
      <c r="S99" s="44" t="str">
        <f t="shared" si="17"/>
        <v> </v>
      </c>
      <c r="T99" s="84">
        <f t="shared" si="18"/>
      </c>
      <c r="U99" s="84">
        <f t="shared" si="19"/>
      </c>
      <c r="V99" s="84">
        <f t="shared" si="20"/>
      </c>
      <c r="W99" s="84">
        <f t="shared" si="21"/>
      </c>
      <c r="X99" s="44">
        <f>IF(I99="","",IF(VLOOKUP(I99,$A$221:$C$248,3,FALSE)&gt;=71,VLOOKUP(I99,$A$221:$C$248,2,FALSE)&amp;TEXT(K99,"00")&amp;TEXT(L99,"00"),VLOOKUP(I99,$A$221:$C$248,2,FALSE)&amp;TEXT(J99,"00")&amp;TEXT(K99,"00")&amp;IF(M99="手",TEXT(L99,"0"),TEXT(L99,"00"))))</f>
      </c>
      <c r="Y99" s="85">
        <f t="shared" si="22"/>
      </c>
    </row>
    <row r="100" spans="2:25" ht="13.5">
      <c r="B100" s="60"/>
      <c r="C100" s="61"/>
      <c r="D100" s="62"/>
      <c r="E100" s="62"/>
      <c r="F100" s="62"/>
      <c r="G100" s="62"/>
      <c r="H100" s="62"/>
      <c r="I100" s="63"/>
      <c r="J100" s="62"/>
      <c r="K100" s="62"/>
      <c r="L100" s="81"/>
      <c r="M100" s="62"/>
      <c r="N100" s="70"/>
      <c r="O100" s="18"/>
      <c r="P100" s="94"/>
      <c r="Q100" s="83">
        <f t="shared" si="15"/>
      </c>
      <c r="R100" s="84" t="str">
        <f t="shared" si="16"/>
        <v>     </v>
      </c>
      <c r="S100" s="44" t="str">
        <f t="shared" si="17"/>
        <v> </v>
      </c>
      <c r="T100" s="84">
        <f t="shared" si="18"/>
      </c>
      <c r="U100" s="84">
        <f t="shared" si="19"/>
      </c>
      <c r="V100" s="84">
        <f t="shared" si="20"/>
      </c>
      <c r="W100" s="84">
        <f t="shared" si="21"/>
      </c>
      <c r="X100" s="44">
        <f>IF(I100="","",IF(VLOOKUP(I100,$A$221:$C$248,3,FALSE)&gt;=71,VLOOKUP(I100,$A$221:$C$248,2,FALSE)&amp;TEXT(K100,"00")&amp;TEXT(L100,"00"),VLOOKUP(I100,$A$221:$C$248,2,FALSE)&amp;TEXT(J100,"00")&amp;TEXT(K100,"00")&amp;IF(M100="手",TEXT(L100,"0"),TEXT(L100,"00"))))</f>
      </c>
      <c r="Y100" s="85">
        <f t="shared" si="22"/>
      </c>
    </row>
    <row r="101" spans="2:25" ht="13.5">
      <c r="B101" s="60"/>
      <c r="C101" s="61"/>
      <c r="D101" s="62"/>
      <c r="E101" s="62"/>
      <c r="F101" s="62"/>
      <c r="G101" s="62"/>
      <c r="H101" s="62"/>
      <c r="I101" s="63"/>
      <c r="J101" s="62"/>
      <c r="K101" s="62"/>
      <c r="L101" s="81"/>
      <c r="M101" s="62"/>
      <c r="N101" s="70"/>
      <c r="O101" s="18"/>
      <c r="P101" s="94"/>
      <c r="Q101" s="83">
        <f t="shared" si="15"/>
      </c>
      <c r="R101" s="84" t="str">
        <f t="shared" si="16"/>
        <v>     </v>
      </c>
      <c r="S101" s="44" t="str">
        <f t="shared" si="17"/>
        <v> </v>
      </c>
      <c r="T101" s="84">
        <f t="shared" si="18"/>
      </c>
      <c r="U101" s="84">
        <f t="shared" si="19"/>
      </c>
      <c r="V101" s="84">
        <f t="shared" si="20"/>
      </c>
      <c r="W101" s="84">
        <f t="shared" si="21"/>
      </c>
      <c r="X101" s="44">
        <f>IF(I101="","",IF(VLOOKUP(I101,$A$221:$C$248,3,FALSE)&gt;=71,VLOOKUP(I101,$A$221:$C$248,2,FALSE)&amp;TEXT(K101,"00")&amp;TEXT(L101,"00"),VLOOKUP(I101,$A$221:$C$248,2,FALSE)&amp;TEXT(J101,"00")&amp;TEXT(K101,"00")&amp;IF(M101="手",TEXT(L101,"0"),TEXT(L101,"00"))))</f>
      </c>
      <c r="Y101" s="85">
        <f t="shared" si="22"/>
      </c>
    </row>
    <row r="102" spans="2:25" ht="13.5">
      <c r="B102" s="60"/>
      <c r="C102" s="61"/>
      <c r="D102" s="62"/>
      <c r="E102" s="62"/>
      <c r="F102" s="62"/>
      <c r="G102" s="62"/>
      <c r="H102" s="62"/>
      <c r="I102" s="63"/>
      <c r="J102" s="62"/>
      <c r="K102" s="62"/>
      <c r="L102" s="81"/>
      <c r="M102" s="62"/>
      <c r="N102" s="70"/>
      <c r="O102" s="18"/>
      <c r="P102" s="94"/>
      <c r="Q102" s="83">
        <f t="shared" si="15"/>
      </c>
      <c r="R102" s="84" t="str">
        <f t="shared" si="16"/>
        <v>     </v>
      </c>
      <c r="S102" s="44" t="str">
        <f t="shared" si="17"/>
        <v> </v>
      </c>
      <c r="T102" s="84">
        <f t="shared" si="18"/>
      </c>
      <c r="U102" s="84">
        <f t="shared" si="19"/>
      </c>
      <c r="V102" s="84">
        <f t="shared" si="20"/>
      </c>
      <c r="W102" s="84">
        <f t="shared" si="21"/>
      </c>
      <c r="X102" s="44">
        <f>IF(I102="","",IF(VLOOKUP(I102,$A$221:$C$248,3,FALSE)&gt;=71,VLOOKUP(I102,$A$221:$C$248,2,FALSE)&amp;TEXT(K102,"00")&amp;TEXT(L102,"00"),VLOOKUP(I102,$A$221:$C$248,2,FALSE)&amp;TEXT(J102,"00")&amp;TEXT(K102,"00")&amp;IF(M102="手",TEXT(L102,"0"),TEXT(L102,"00"))))</f>
      </c>
      <c r="Y102" s="85">
        <f t="shared" si="22"/>
      </c>
    </row>
    <row r="103" spans="2:25" ht="13.5">
      <c r="B103" s="60"/>
      <c r="C103" s="61"/>
      <c r="D103" s="62"/>
      <c r="E103" s="62"/>
      <c r="F103" s="62"/>
      <c r="G103" s="62"/>
      <c r="H103" s="62"/>
      <c r="I103" s="63"/>
      <c r="J103" s="62"/>
      <c r="K103" s="62"/>
      <c r="L103" s="81"/>
      <c r="M103" s="62"/>
      <c r="N103" s="70"/>
      <c r="O103" s="18"/>
      <c r="P103" s="94"/>
      <c r="Q103" s="83">
        <f t="shared" si="15"/>
      </c>
      <c r="R103" s="84" t="str">
        <f t="shared" si="16"/>
        <v>     </v>
      </c>
      <c r="S103" s="44" t="str">
        <f t="shared" si="17"/>
        <v> </v>
      </c>
      <c r="T103" s="84">
        <f t="shared" si="18"/>
      </c>
      <c r="U103" s="84">
        <f t="shared" si="19"/>
      </c>
      <c r="V103" s="84">
        <f t="shared" si="20"/>
      </c>
      <c r="W103" s="84">
        <f t="shared" si="21"/>
      </c>
      <c r="X103" s="44">
        <f>IF(I103="","",IF(VLOOKUP(I103,$A$221:$C$248,3,FALSE)&gt;=71,VLOOKUP(I103,$A$221:$C$248,2,FALSE)&amp;TEXT(K103,"00")&amp;TEXT(L103,"00"),VLOOKUP(I103,$A$221:$C$248,2,FALSE)&amp;TEXT(J103,"00")&amp;TEXT(K103,"00")&amp;IF(M103="手",TEXT(L103,"0"),TEXT(L103,"00"))))</f>
      </c>
      <c r="Y103" s="85">
        <f t="shared" si="22"/>
      </c>
    </row>
    <row r="104" spans="2:25" ht="13.5">
      <c r="B104" s="60"/>
      <c r="C104" s="61"/>
      <c r="D104" s="62"/>
      <c r="E104" s="62"/>
      <c r="F104" s="62"/>
      <c r="G104" s="62"/>
      <c r="H104" s="62"/>
      <c r="I104" s="63"/>
      <c r="J104" s="62"/>
      <c r="K104" s="62"/>
      <c r="L104" s="81"/>
      <c r="M104" s="62"/>
      <c r="N104" s="70"/>
      <c r="O104" s="18"/>
      <c r="P104" s="94"/>
      <c r="Q104" s="83">
        <f t="shared" si="15"/>
      </c>
      <c r="R104" s="84" t="str">
        <f t="shared" si="16"/>
        <v>     </v>
      </c>
      <c r="S104" s="44" t="str">
        <f t="shared" si="17"/>
        <v> </v>
      </c>
      <c r="T104" s="84">
        <f t="shared" si="18"/>
      </c>
      <c r="U104" s="84">
        <f t="shared" si="19"/>
      </c>
      <c r="V104" s="84">
        <f t="shared" si="20"/>
      </c>
      <c r="W104" s="84">
        <f t="shared" si="21"/>
      </c>
      <c r="X104" s="44">
        <f>IF(I104="","",IF(VLOOKUP(I104,$A$221:$C$248,3,FALSE)&gt;=71,VLOOKUP(I104,$A$221:$C$248,2,FALSE)&amp;TEXT(K104,"00")&amp;TEXT(L104,"00"),VLOOKUP(I104,$A$221:$C$248,2,FALSE)&amp;TEXT(J104,"00")&amp;TEXT(K104,"00")&amp;IF(M104="手",TEXT(L104,"0"),TEXT(L104,"00"))))</f>
      </c>
      <c r="Y104" s="85">
        <f t="shared" si="22"/>
      </c>
    </row>
    <row r="105" spans="2:25" ht="13.5">
      <c r="B105" s="60"/>
      <c r="C105" s="61"/>
      <c r="D105" s="62"/>
      <c r="E105" s="62"/>
      <c r="F105" s="62"/>
      <c r="G105" s="62"/>
      <c r="H105" s="62"/>
      <c r="I105" s="63"/>
      <c r="J105" s="62"/>
      <c r="K105" s="62"/>
      <c r="L105" s="81"/>
      <c r="M105" s="62"/>
      <c r="N105" s="70"/>
      <c r="O105" s="18"/>
      <c r="P105" s="94"/>
      <c r="Q105" s="83">
        <f t="shared" si="15"/>
      </c>
      <c r="R105" s="84" t="str">
        <f t="shared" si="16"/>
        <v>     </v>
      </c>
      <c r="S105" s="44" t="str">
        <f t="shared" si="17"/>
        <v> </v>
      </c>
      <c r="T105" s="84">
        <f t="shared" si="18"/>
      </c>
      <c r="U105" s="84">
        <f t="shared" si="19"/>
      </c>
      <c r="V105" s="84">
        <f t="shared" si="20"/>
      </c>
      <c r="W105" s="84">
        <f t="shared" si="21"/>
      </c>
      <c r="X105" s="44">
        <f>IF(I105="","",IF(VLOOKUP(I105,$A$221:$C$248,3,FALSE)&gt;=71,VLOOKUP(I105,$A$221:$C$248,2,FALSE)&amp;TEXT(K105,"00")&amp;TEXT(L105,"00"),VLOOKUP(I105,$A$221:$C$248,2,FALSE)&amp;TEXT(J105,"00")&amp;TEXT(K105,"00")&amp;IF(M105="手",TEXT(L105,"0"),TEXT(L105,"00"))))</f>
      </c>
      <c r="Y105" s="85">
        <f t="shared" si="22"/>
      </c>
    </row>
    <row r="106" spans="2:25" ht="13.5">
      <c r="B106" s="60"/>
      <c r="C106" s="61"/>
      <c r="D106" s="62"/>
      <c r="E106" s="62"/>
      <c r="F106" s="62"/>
      <c r="G106" s="62"/>
      <c r="H106" s="62"/>
      <c r="I106" s="63"/>
      <c r="J106" s="62"/>
      <c r="K106" s="62"/>
      <c r="L106" s="81"/>
      <c r="M106" s="62"/>
      <c r="N106" s="70"/>
      <c r="O106" s="18"/>
      <c r="P106" s="94"/>
      <c r="Q106" s="83">
        <f t="shared" si="15"/>
      </c>
      <c r="R106" s="84" t="str">
        <f t="shared" si="16"/>
        <v>     </v>
      </c>
      <c r="S106" s="44" t="str">
        <f t="shared" si="17"/>
        <v> </v>
      </c>
      <c r="T106" s="84">
        <f t="shared" si="18"/>
      </c>
      <c r="U106" s="84">
        <f t="shared" si="19"/>
      </c>
      <c r="V106" s="84">
        <f t="shared" si="20"/>
      </c>
      <c r="W106" s="84">
        <f t="shared" si="21"/>
      </c>
      <c r="X106" s="44">
        <f>IF(I106="","",IF(VLOOKUP(I106,$A$221:$C$248,3,FALSE)&gt;=71,VLOOKUP(I106,$A$221:$C$248,2,FALSE)&amp;TEXT(K106,"00")&amp;TEXT(L106,"00"),VLOOKUP(I106,$A$221:$C$248,2,FALSE)&amp;TEXT(J106,"00")&amp;TEXT(K106,"00")&amp;IF(M106="手",TEXT(L106,"0"),TEXT(L106,"00"))))</f>
      </c>
      <c r="Y106" s="85">
        <f t="shared" si="22"/>
      </c>
    </row>
    <row r="107" spans="2:25" ht="13.5">
      <c r="B107" s="60"/>
      <c r="C107" s="61"/>
      <c r="D107" s="62"/>
      <c r="E107" s="62"/>
      <c r="F107" s="62"/>
      <c r="G107" s="62"/>
      <c r="H107" s="62"/>
      <c r="I107" s="63"/>
      <c r="J107" s="62"/>
      <c r="K107" s="62"/>
      <c r="L107" s="81"/>
      <c r="M107" s="62"/>
      <c r="N107" s="70"/>
      <c r="O107" s="18"/>
      <c r="P107" s="94"/>
      <c r="Q107" s="83">
        <f t="shared" si="15"/>
      </c>
      <c r="R107" s="84" t="str">
        <f t="shared" si="16"/>
        <v>     </v>
      </c>
      <c r="S107" s="44" t="str">
        <f t="shared" si="17"/>
        <v> </v>
      </c>
      <c r="T107" s="84">
        <f t="shared" si="18"/>
      </c>
      <c r="U107" s="84">
        <f t="shared" si="19"/>
      </c>
      <c r="V107" s="84">
        <f t="shared" si="20"/>
      </c>
      <c r="W107" s="84">
        <f t="shared" si="21"/>
      </c>
      <c r="X107" s="44">
        <f>IF(I107="","",IF(VLOOKUP(I107,$A$221:$C$248,3,FALSE)&gt;=71,VLOOKUP(I107,$A$221:$C$248,2,FALSE)&amp;TEXT(K107,"00")&amp;TEXT(L107,"00"),VLOOKUP(I107,$A$221:$C$248,2,FALSE)&amp;TEXT(J107,"00")&amp;TEXT(K107,"00")&amp;IF(M107="手",TEXT(L107,"0"),TEXT(L107,"00"))))</f>
      </c>
      <c r="Y107" s="85">
        <f t="shared" si="22"/>
      </c>
    </row>
    <row r="108" spans="2:25" ht="13.5">
      <c r="B108" s="60"/>
      <c r="C108" s="61"/>
      <c r="D108" s="62"/>
      <c r="E108" s="62"/>
      <c r="F108" s="62"/>
      <c r="G108" s="62"/>
      <c r="H108" s="62"/>
      <c r="I108" s="63"/>
      <c r="J108" s="62"/>
      <c r="K108" s="62"/>
      <c r="L108" s="81"/>
      <c r="M108" s="62"/>
      <c r="N108" s="70"/>
      <c r="O108" s="18"/>
      <c r="P108" s="94"/>
      <c r="Q108" s="83">
        <f t="shared" si="15"/>
      </c>
      <c r="R108" s="84" t="str">
        <f t="shared" si="16"/>
        <v>     </v>
      </c>
      <c r="S108" s="44" t="str">
        <f t="shared" si="17"/>
        <v> </v>
      </c>
      <c r="T108" s="84">
        <f t="shared" si="18"/>
      </c>
      <c r="U108" s="84">
        <f t="shared" si="19"/>
      </c>
      <c r="V108" s="84">
        <f t="shared" si="20"/>
      </c>
      <c r="W108" s="84">
        <f t="shared" si="21"/>
      </c>
      <c r="X108" s="44">
        <f>IF(I108="","",IF(VLOOKUP(I108,$A$221:$C$248,3,FALSE)&gt;=71,VLOOKUP(I108,$A$221:$C$248,2,FALSE)&amp;TEXT(K108,"00")&amp;TEXT(L108,"00"),VLOOKUP(I108,$A$221:$C$248,2,FALSE)&amp;TEXT(J108,"00")&amp;TEXT(K108,"00")&amp;IF(M108="手",TEXT(L108,"0"),TEXT(L108,"00"))))</f>
      </c>
      <c r="Y108" s="85">
        <f t="shared" si="22"/>
      </c>
    </row>
    <row r="109" spans="2:25" ht="13.5">
      <c r="B109" s="60"/>
      <c r="C109" s="61"/>
      <c r="D109" s="62"/>
      <c r="E109" s="62"/>
      <c r="F109" s="62"/>
      <c r="G109" s="62"/>
      <c r="H109" s="62"/>
      <c r="I109" s="63"/>
      <c r="J109" s="62"/>
      <c r="K109" s="62"/>
      <c r="L109" s="81"/>
      <c r="M109" s="62"/>
      <c r="N109" s="70"/>
      <c r="O109" s="18"/>
      <c r="P109" s="94"/>
      <c r="Q109" s="83">
        <f t="shared" si="15"/>
      </c>
      <c r="R109" s="84" t="str">
        <f t="shared" si="16"/>
        <v>     </v>
      </c>
      <c r="S109" s="44" t="str">
        <f t="shared" si="17"/>
        <v> </v>
      </c>
      <c r="T109" s="84">
        <f t="shared" si="18"/>
      </c>
      <c r="U109" s="84">
        <f t="shared" si="19"/>
      </c>
      <c r="V109" s="84">
        <f t="shared" si="20"/>
      </c>
      <c r="W109" s="84">
        <f t="shared" si="21"/>
      </c>
      <c r="X109" s="44">
        <f>IF(I109="","",IF(VLOOKUP(I109,$A$221:$C$248,3,FALSE)&gt;=71,VLOOKUP(I109,$A$221:$C$248,2,FALSE)&amp;TEXT(K109,"00")&amp;TEXT(L109,"00"),VLOOKUP(I109,$A$221:$C$248,2,FALSE)&amp;TEXT(J109,"00")&amp;TEXT(K109,"00")&amp;IF(M109="手",TEXT(L109,"0"),TEXT(L109,"00"))))</f>
      </c>
      <c r="Y109" s="85">
        <f t="shared" si="22"/>
      </c>
    </row>
    <row r="110" spans="2:25" ht="13.5">
      <c r="B110" s="60"/>
      <c r="C110" s="61"/>
      <c r="D110" s="62"/>
      <c r="E110" s="62"/>
      <c r="F110" s="62"/>
      <c r="G110" s="62"/>
      <c r="H110" s="62"/>
      <c r="I110" s="63"/>
      <c r="J110" s="62"/>
      <c r="K110" s="62"/>
      <c r="L110" s="81"/>
      <c r="M110" s="62"/>
      <c r="N110" s="70"/>
      <c r="O110" s="18"/>
      <c r="P110" s="94"/>
      <c r="Q110" s="83">
        <f t="shared" si="15"/>
      </c>
      <c r="R110" s="84" t="str">
        <f t="shared" si="16"/>
        <v>     </v>
      </c>
      <c r="S110" s="44" t="str">
        <f t="shared" si="17"/>
        <v> </v>
      </c>
      <c r="T110" s="84">
        <f t="shared" si="18"/>
      </c>
      <c r="U110" s="84">
        <f t="shared" si="19"/>
      </c>
      <c r="V110" s="84">
        <f t="shared" si="20"/>
      </c>
      <c r="W110" s="84">
        <f t="shared" si="21"/>
      </c>
      <c r="X110" s="44">
        <f>IF(I110="","",IF(VLOOKUP(I110,$A$221:$C$248,3,FALSE)&gt;=71,VLOOKUP(I110,$A$221:$C$248,2,FALSE)&amp;TEXT(K110,"00")&amp;TEXT(L110,"00"),VLOOKUP(I110,$A$221:$C$248,2,FALSE)&amp;TEXT(J110,"00")&amp;TEXT(K110,"00")&amp;IF(M110="手",TEXT(L110,"0"),TEXT(L110,"00"))))</f>
      </c>
      <c r="Y110" s="85">
        <f t="shared" si="22"/>
      </c>
    </row>
    <row r="111" spans="2:25" ht="13.5">
      <c r="B111" s="60"/>
      <c r="C111" s="61"/>
      <c r="D111" s="62"/>
      <c r="E111" s="62"/>
      <c r="F111" s="62"/>
      <c r="G111" s="62"/>
      <c r="H111" s="62"/>
      <c r="I111" s="63"/>
      <c r="J111" s="62"/>
      <c r="K111" s="62"/>
      <c r="L111" s="81"/>
      <c r="M111" s="62"/>
      <c r="N111" s="70"/>
      <c r="O111" s="18"/>
      <c r="P111" s="94"/>
      <c r="Q111" s="83">
        <f t="shared" si="15"/>
      </c>
      <c r="R111" s="84" t="str">
        <f t="shared" si="16"/>
        <v>     </v>
      </c>
      <c r="S111" s="44" t="str">
        <f t="shared" si="17"/>
        <v> </v>
      </c>
      <c r="T111" s="84">
        <f t="shared" si="18"/>
      </c>
      <c r="U111" s="84">
        <f t="shared" si="19"/>
      </c>
      <c r="V111" s="84">
        <f t="shared" si="20"/>
      </c>
      <c r="W111" s="84">
        <f t="shared" si="21"/>
      </c>
      <c r="X111" s="44">
        <f>IF(I111="","",IF(VLOOKUP(I111,$A$221:$C$248,3,FALSE)&gt;=71,VLOOKUP(I111,$A$221:$C$248,2,FALSE)&amp;TEXT(K111,"00")&amp;TEXT(L111,"00"),VLOOKUP(I111,$A$221:$C$248,2,FALSE)&amp;TEXT(J111,"00")&amp;TEXT(K111,"00")&amp;IF(M111="手",TEXT(L111,"0"),TEXT(L111,"00"))))</f>
      </c>
      <c r="Y111" s="85">
        <f t="shared" si="22"/>
      </c>
    </row>
    <row r="112" spans="2:25" ht="13.5">
      <c r="B112" s="60"/>
      <c r="C112" s="61"/>
      <c r="D112" s="62"/>
      <c r="E112" s="62"/>
      <c r="F112" s="62"/>
      <c r="G112" s="62"/>
      <c r="H112" s="62"/>
      <c r="I112" s="63"/>
      <c r="J112" s="62"/>
      <c r="K112" s="62"/>
      <c r="L112" s="81"/>
      <c r="M112" s="62"/>
      <c r="N112" s="70"/>
      <c r="O112" s="18"/>
      <c r="P112" s="94"/>
      <c r="Q112" s="83">
        <f t="shared" si="15"/>
      </c>
      <c r="R112" s="84" t="str">
        <f t="shared" si="16"/>
        <v>     </v>
      </c>
      <c r="S112" s="44" t="str">
        <f t="shared" si="17"/>
        <v> </v>
      </c>
      <c r="T112" s="84">
        <f t="shared" si="18"/>
      </c>
      <c r="U112" s="84">
        <f t="shared" si="19"/>
      </c>
      <c r="V112" s="84">
        <f t="shared" si="20"/>
      </c>
      <c r="W112" s="84">
        <f t="shared" si="21"/>
      </c>
      <c r="X112" s="44">
        <f>IF(I112="","",IF(VLOOKUP(I112,$A$221:$C$248,3,FALSE)&gt;=71,VLOOKUP(I112,$A$221:$C$248,2,FALSE)&amp;TEXT(K112,"00")&amp;TEXT(L112,"00"),VLOOKUP(I112,$A$221:$C$248,2,FALSE)&amp;TEXT(J112,"00")&amp;TEXT(K112,"00")&amp;IF(M112="手",TEXT(L112,"0"),TEXT(L112,"00"))))</f>
      </c>
      <c r="Y112" s="85">
        <f t="shared" si="22"/>
      </c>
    </row>
    <row r="113" spans="2:25" ht="13.5">
      <c r="B113" s="60"/>
      <c r="C113" s="61"/>
      <c r="D113" s="62"/>
      <c r="E113" s="62"/>
      <c r="F113" s="62"/>
      <c r="G113" s="62"/>
      <c r="H113" s="62"/>
      <c r="I113" s="63"/>
      <c r="J113" s="62"/>
      <c r="K113" s="62"/>
      <c r="L113" s="81"/>
      <c r="M113" s="62"/>
      <c r="N113" s="70"/>
      <c r="O113" s="18"/>
      <c r="P113" s="94"/>
      <c r="Q113" s="83">
        <f t="shared" si="15"/>
      </c>
      <c r="R113" s="84" t="str">
        <f t="shared" si="16"/>
        <v>     </v>
      </c>
      <c r="S113" s="44" t="str">
        <f t="shared" si="17"/>
        <v> </v>
      </c>
      <c r="T113" s="84">
        <f t="shared" si="18"/>
      </c>
      <c r="U113" s="84">
        <f t="shared" si="19"/>
      </c>
      <c r="V113" s="84">
        <f t="shared" si="20"/>
      </c>
      <c r="W113" s="84">
        <f t="shared" si="21"/>
      </c>
      <c r="X113" s="44">
        <f>IF(I113="","",IF(VLOOKUP(I113,$A$221:$C$248,3,FALSE)&gt;=71,VLOOKUP(I113,$A$221:$C$248,2,FALSE)&amp;TEXT(K113,"00")&amp;TEXT(L113,"00"),VLOOKUP(I113,$A$221:$C$248,2,FALSE)&amp;TEXT(J113,"00")&amp;TEXT(K113,"00")&amp;IF(M113="手",TEXT(L113,"0"),TEXT(L113,"00"))))</f>
      </c>
      <c r="Y113" s="85">
        <f t="shared" si="22"/>
      </c>
    </row>
    <row r="114" spans="2:25" ht="13.5">
      <c r="B114" s="60"/>
      <c r="C114" s="61"/>
      <c r="D114" s="62"/>
      <c r="E114" s="62"/>
      <c r="F114" s="62"/>
      <c r="G114" s="62"/>
      <c r="H114" s="62"/>
      <c r="I114" s="63"/>
      <c r="J114" s="62"/>
      <c r="K114" s="62"/>
      <c r="L114" s="81"/>
      <c r="M114" s="62"/>
      <c r="N114" s="70"/>
      <c r="O114" s="18"/>
      <c r="P114" s="94"/>
      <c r="Q114" s="83">
        <f t="shared" si="15"/>
      </c>
      <c r="R114" s="84" t="str">
        <f t="shared" si="16"/>
        <v>     </v>
      </c>
      <c r="S114" s="44" t="str">
        <f t="shared" si="17"/>
        <v> </v>
      </c>
      <c r="T114" s="84">
        <f t="shared" si="18"/>
      </c>
      <c r="U114" s="84">
        <f t="shared" si="19"/>
      </c>
      <c r="V114" s="84">
        <f t="shared" si="20"/>
      </c>
      <c r="W114" s="84">
        <f t="shared" si="21"/>
      </c>
      <c r="X114" s="44">
        <f>IF(I114="","",IF(VLOOKUP(I114,$A$221:$C$248,3,FALSE)&gt;=71,VLOOKUP(I114,$A$221:$C$248,2,FALSE)&amp;TEXT(K114,"00")&amp;TEXT(L114,"00"),VLOOKUP(I114,$A$221:$C$248,2,FALSE)&amp;TEXT(J114,"00")&amp;TEXT(K114,"00")&amp;IF(M114="手",TEXT(L114,"0"),TEXT(L114,"00"))))</f>
      </c>
      <c r="Y114" s="85">
        <f t="shared" si="22"/>
      </c>
    </row>
    <row r="115" spans="2:25" ht="13.5">
      <c r="B115" s="60"/>
      <c r="C115" s="61"/>
      <c r="D115" s="62"/>
      <c r="E115" s="62"/>
      <c r="F115" s="62"/>
      <c r="G115" s="62"/>
      <c r="H115" s="62"/>
      <c r="I115" s="63"/>
      <c r="J115" s="62"/>
      <c r="K115" s="62"/>
      <c r="L115" s="81"/>
      <c r="M115" s="62"/>
      <c r="N115" s="70"/>
      <c r="O115" s="18"/>
      <c r="P115" s="94"/>
      <c r="Q115" s="83">
        <f t="shared" si="15"/>
      </c>
      <c r="R115" s="84" t="str">
        <f t="shared" si="16"/>
        <v>     </v>
      </c>
      <c r="S115" s="44" t="str">
        <f t="shared" si="17"/>
        <v> </v>
      </c>
      <c r="T115" s="84">
        <f t="shared" si="18"/>
      </c>
      <c r="U115" s="84">
        <f t="shared" si="19"/>
      </c>
      <c r="V115" s="84">
        <f t="shared" si="20"/>
      </c>
      <c r="W115" s="84">
        <f t="shared" si="21"/>
      </c>
      <c r="X115" s="44">
        <f>IF(I115="","",IF(VLOOKUP(I115,$A$221:$C$248,3,FALSE)&gt;=71,VLOOKUP(I115,$A$221:$C$248,2,FALSE)&amp;TEXT(K115,"00")&amp;TEXT(L115,"00"),VLOOKUP(I115,$A$221:$C$248,2,FALSE)&amp;TEXT(J115,"00")&amp;TEXT(K115,"00")&amp;IF(M115="手",TEXT(L115,"0"),TEXT(L115,"00"))))</f>
      </c>
      <c r="Y115" s="85">
        <f t="shared" si="22"/>
      </c>
    </row>
    <row r="116" spans="2:25" ht="13.5">
      <c r="B116" s="60"/>
      <c r="C116" s="61"/>
      <c r="D116" s="62"/>
      <c r="E116" s="62"/>
      <c r="F116" s="62"/>
      <c r="G116" s="62"/>
      <c r="H116" s="62"/>
      <c r="I116" s="63"/>
      <c r="J116" s="62"/>
      <c r="K116" s="62"/>
      <c r="L116" s="81"/>
      <c r="M116" s="62"/>
      <c r="N116" s="70"/>
      <c r="O116" s="18"/>
      <c r="P116" s="94"/>
      <c r="Q116" s="83">
        <f t="shared" si="15"/>
      </c>
      <c r="R116" s="84" t="str">
        <f t="shared" si="16"/>
        <v>     </v>
      </c>
      <c r="S116" s="44" t="str">
        <f t="shared" si="17"/>
        <v> </v>
      </c>
      <c r="T116" s="84">
        <f t="shared" si="18"/>
      </c>
      <c r="U116" s="84">
        <f t="shared" si="19"/>
      </c>
      <c r="V116" s="84">
        <f t="shared" si="20"/>
      </c>
      <c r="W116" s="84">
        <f t="shared" si="21"/>
      </c>
      <c r="X116" s="44">
        <f>IF(I116="","",IF(VLOOKUP(I116,$A$221:$C$248,3,FALSE)&gt;=71,VLOOKUP(I116,$A$221:$C$248,2,FALSE)&amp;TEXT(K116,"00")&amp;TEXT(L116,"00"),VLOOKUP(I116,$A$221:$C$248,2,FALSE)&amp;TEXT(J116,"00")&amp;TEXT(K116,"00")&amp;IF(M116="手",TEXT(L116,"0"),TEXT(L116,"00"))))</f>
      </c>
      <c r="Y116" s="85">
        <f t="shared" si="22"/>
      </c>
    </row>
    <row r="117" spans="2:25" ht="13.5">
      <c r="B117" s="60"/>
      <c r="C117" s="61"/>
      <c r="D117" s="62"/>
      <c r="E117" s="62"/>
      <c r="F117" s="62"/>
      <c r="G117" s="62"/>
      <c r="H117" s="62"/>
      <c r="I117" s="63"/>
      <c r="J117" s="62"/>
      <c r="K117" s="62"/>
      <c r="L117" s="81"/>
      <c r="M117" s="62"/>
      <c r="N117" s="70"/>
      <c r="O117" s="18"/>
      <c r="P117" s="94"/>
      <c r="Q117" s="83">
        <f t="shared" si="15"/>
      </c>
      <c r="R117" s="84" t="str">
        <f t="shared" si="16"/>
        <v>     </v>
      </c>
      <c r="S117" s="44" t="str">
        <f t="shared" si="17"/>
        <v> </v>
      </c>
      <c r="T117" s="84">
        <f t="shared" si="18"/>
      </c>
      <c r="U117" s="84">
        <f t="shared" si="19"/>
      </c>
      <c r="V117" s="84">
        <f t="shared" si="20"/>
      </c>
      <c r="W117" s="84">
        <f t="shared" si="21"/>
      </c>
      <c r="X117" s="44">
        <f>IF(I117="","",IF(VLOOKUP(I117,$A$221:$C$248,3,FALSE)&gt;=71,VLOOKUP(I117,$A$221:$C$248,2,FALSE)&amp;TEXT(K117,"00")&amp;TEXT(L117,"00"),VLOOKUP(I117,$A$221:$C$248,2,FALSE)&amp;TEXT(J117,"00")&amp;TEXT(K117,"00")&amp;IF(M117="手",TEXT(L117,"0"),TEXT(L117,"00"))))</f>
      </c>
      <c r="Y117" s="85">
        <f t="shared" si="22"/>
      </c>
    </row>
    <row r="118" spans="2:25" ht="13.5">
      <c r="B118" s="60"/>
      <c r="C118" s="61"/>
      <c r="D118" s="62"/>
      <c r="E118" s="62"/>
      <c r="F118" s="62"/>
      <c r="G118" s="62"/>
      <c r="H118" s="62"/>
      <c r="I118" s="63"/>
      <c r="J118" s="62"/>
      <c r="K118" s="62"/>
      <c r="L118" s="81"/>
      <c r="M118" s="62"/>
      <c r="N118" s="70"/>
      <c r="O118" s="18"/>
      <c r="P118" s="94"/>
      <c r="Q118" s="83">
        <f t="shared" si="15"/>
      </c>
      <c r="R118" s="84" t="str">
        <f t="shared" si="16"/>
        <v>     </v>
      </c>
      <c r="S118" s="44" t="str">
        <f t="shared" si="17"/>
        <v> </v>
      </c>
      <c r="T118" s="84">
        <f t="shared" si="18"/>
      </c>
      <c r="U118" s="84">
        <f t="shared" si="19"/>
      </c>
      <c r="V118" s="84">
        <f t="shared" si="20"/>
      </c>
      <c r="W118" s="84">
        <f t="shared" si="21"/>
      </c>
      <c r="X118" s="44">
        <f>IF(I118="","",IF(VLOOKUP(I118,$A$221:$C$248,3,FALSE)&gt;=71,VLOOKUP(I118,$A$221:$C$248,2,FALSE)&amp;TEXT(K118,"00")&amp;TEXT(L118,"00"),VLOOKUP(I118,$A$221:$C$248,2,FALSE)&amp;TEXT(J118,"00")&amp;TEXT(K118,"00")&amp;IF(M118="手",TEXT(L118,"0"),TEXT(L118,"00"))))</f>
      </c>
      <c r="Y118" s="85">
        <f t="shared" si="22"/>
      </c>
    </row>
    <row r="119" spans="2:25" ht="13.5">
      <c r="B119" s="60"/>
      <c r="C119" s="61"/>
      <c r="D119" s="62"/>
      <c r="E119" s="62"/>
      <c r="F119" s="62"/>
      <c r="G119" s="62"/>
      <c r="H119" s="62"/>
      <c r="I119" s="63"/>
      <c r="J119" s="62"/>
      <c r="K119" s="62"/>
      <c r="L119" s="81"/>
      <c r="M119" s="62"/>
      <c r="N119" s="70"/>
      <c r="O119" s="18"/>
      <c r="P119" s="94"/>
      <c r="Q119" s="83">
        <f t="shared" si="15"/>
      </c>
      <c r="R119" s="84" t="str">
        <f t="shared" si="16"/>
        <v>     </v>
      </c>
      <c r="S119" s="44" t="str">
        <f t="shared" si="17"/>
        <v> </v>
      </c>
      <c r="T119" s="84">
        <f t="shared" si="18"/>
      </c>
      <c r="U119" s="84">
        <f t="shared" si="19"/>
      </c>
      <c r="V119" s="84">
        <f t="shared" si="20"/>
      </c>
      <c r="W119" s="84">
        <f t="shared" si="21"/>
      </c>
      <c r="X119" s="44">
        <f>IF(I119="","",IF(VLOOKUP(I119,$A$221:$C$248,3,FALSE)&gt;=71,VLOOKUP(I119,$A$221:$C$248,2,FALSE)&amp;TEXT(K119,"00")&amp;TEXT(L119,"00"),VLOOKUP(I119,$A$221:$C$248,2,FALSE)&amp;TEXT(J119,"00")&amp;TEXT(K119,"00")&amp;IF(M119="手",TEXT(L119,"0"),TEXT(L119,"00"))))</f>
      </c>
      <c r="Y119" s="85">
        <f t="shared" si="22"/>
      </c>
    </row>
    <row r="120" spans="2:25" ht="13.5">
      <c r="B120" s="60"/>
      <c r="C120" s="61"/>
      <c r="D120" s="62"/>
      <c r="E120" s="62"/>
      <c r="F120" s="62"/>
      <c r="G120" s="62"/>
      <c r="H120" s="62"/>
      <c r="I120" s="63"/>
      <c r="J120" s="62"/>
      <c r="K120" s="62"/>
      <c r="L120" s="81"/>
      <c r="M120" s="62"/>
      <c r="N120" s="70"/>
      <c r="O120" s="18"/>
      <c r="P120" s="94"/>
      <c r="Q120" s="83">
        <f t="shared" si="15"/>
      </c>
      <c r="R120" s="84" t="str">
        <f t="shared" si="16"/>
        <v>     </v>
      </c>
      <c r="S120" s="44" t="str">
        <f t="shared" si="17"/>
        <v> </v>
      </c>
      <c r="T120" s="84">
        <f t="shared" si="18"/>
      </c>
      <c r="U120" s="84">
        <f t="shared" si="19"/>
      </c>
      <c r="V120" s="84">
        <f t="shared" si="20"/>
      </c>
      <c r="W120" s="84">
        <f t="shared" si="21"/>
      </c>
      <c r="X120" s="44">
        <f>IF(I120="","",IF(VLOOKUP(I120,$A$221:$C$248,3,FALSE)&gt;=71,VLOOKUP(I120,$A$221:$C$248,2,FALSE)&amp;TEXT(K120,"00")&amp;TEXT(L120,"00"),VLOOKUP(I120,$A$221:$C$248,2,FALSE)&amp;TEXT(J120,"00")&amp;TEXT(K120,"00")&amp;IF(M120="手",TEXT(L120,"0"),TEXT(L120,"00"))))</f>
      </c>
      <c r="Y120" s="85">
        <f t="shared" si="22"/>
      </c>
    </row>
    <row r="121" spans="2:25" ht="13.5">
      <c r="B121" s="60"/>
      <c r="C121" s="61"/>
      <c r="D121" s="62"/>
      <c r="E121" s="62"/>
      <c r="F121" s="62"/>
      <c r="G121" s="62"/>
      <c r="H121" s="62"/>
      <c r="I121" s="63"/>
      <c r="J121" s="62"/>
      <c r="K121" s="62"/>
      <c r="L121" s="81"/>
      <c r="M121" s="62"/>
      <c r="N121" s="70"/>
      <c r="O121" s="18"/>
      <c r="P121" s="94"/>
      <c r="Q121" s="83">
        <f t="shared" si="15"/>
      </c>
      <c r="R121" s="84" t="str">
        <f t="shared" si="16"/>
        <v>     </v>
      </c>
      <c r="S121" s="44" t="str">
        <f t="shared" si="17"/>
        <v> </v>
      </c>
      <c r="T121" s="84">
        <f t="shared" si="18"/>
      </c>
      <c r="U121" s="84">
        <f t="shared" si="19"/>
      </c>
      <c r="V121" s="84">
        <f t="shared" si="20"/>
      </c>
      <c r="W121" s="84">
        <f t="shared" si="21"/>
      </c>
      <c r="X121" s="44">
        <f>IF(I121="","",IF(VLOOKUP(I121,$A$221:$C$248,3,FALSE)&gt;=71,VLOOKUP(I121,$A$221:$C$248,2,FALSE)&amp;TEXT(K121,"00")&amp;TEXT(L121,"00"),VLOOKUP(I121,$A$221:$C$248,2,FALSE)&amp;TEXT(J121,"00")&amp;TEXT(K121,"00")&amp;IF(M121="手",TEXT(L121,"0"),TEXT(L121,"00"))))</f>
      </c>
      <c r="Y121" s="85">
        <f t="shared" si="22"/>
      </c>
    </row>
    <row r="122" spans="2:25" ht="13.5">
      <c r="B122" s="60"/>
      <c r="C122" s="61"/>
      <c r="D122" s="62"/>
      <c r="E122" s="62"/>
      <c r="F122" s="62"/>
      <c r="G122" s="62"/>
      <c r="H122" s="62"/>
      <c r="I122" s="63"/>
      <c r="J122" s="62"/>
      <c r="K122" s="62"/>
      <c r="L122" s="81"/>
      <c r="M122" s="62"/>
      <c r="N122" s="70"/>
      <c r="O122" s="18"/>
      <c r="P122" s="94"/>
      <c r="Q122" s="83">
        <f t="shared" si="15"/>
      </c>
      <c r="R122" s="84" t="str">
        <f t="shared" si="16"/>
        <v>     </v>
      </c>
      <c r="S122" s="44" t="str">
        <f t="shared" si="17"/>
        <v> </v>
      </c>
      <c r="T122" s="84">
        <f t="shared" si="18"/>
      </c>
      <c r="U122" s="84">
        <f t="shared" si="19"/>
      </c>
      <c r="V122" s="84">
        <f t="shared" si="20"/>
      </c>
      <c r="W122" s="84">
        <f t="shared" si="21"/>
      </c>
      <c r="X122" s="44">
        <f>IF(I122="","",IF(VLOOKUP(I122,$A$221:$C$248,3,FALSE)&gt;=71,VLOOKUP(I122,$A$221:$C$248,2,FALSE)&amp;TEXT(K122,"00")&amp;TEXT(L122,"00"),VLOOKUP(I122,$A$221:$C$248,2,FALSE)&amp;TEXT(J122,"00")&amp;TEXT(K122,"00")&amp;IF(M122="手",TEXT(L122,"0"),TEXT(L122,"00"))))</f>
      </c>
      <c r="Y122" s="85">
        <f t="shared" si="22"/>
      </c>
    </row>
    <row r="123" spans="2:25" ht="13.5">
      <c r="B123" s="60"/>
      <c r="C123" s="61"/>
      <c r="D123" s="62"/>
      <c r="E123" s="62"/>
      <c r="F123" s="62"/>
      <c r="G123" s="62"/>
      <c r="H123" s="62"/>
      <c r="I123" s="63"/>
      <c r="J123" s="62"/>
      <c r="K123" s="62"/>
      <c r="L123" s="81"/>
      <c r="M123" s="62"/>
      <c r="N123" s="70"/>
      <c r="O123" s="18"/>
      <c r="P123" s="94"/>
      <c r="Q123" s="83">
        <f t="shared" si="15"/>
      </c>
      <c r="R123" s="84" t="str">
        <f t="shared" si="16"/>
        <v>     </v>
      </c>
      <c r="S123" s="44" t="str">
        <f t="shared" si="17"/>
        <v> </v>
      </c>
      <c r="T123" s="84">
        <f t="shared" si="18"/>
      </c>
      <c r="U123" s="84">
        <f t="shared" si="19"/>
      </c>
      <c r="V123" s="84">
        <f t="shared" si="20"/>
      </c>
      <c r="W123" s="84">
        <f t="shared" si="21"/>
      </c>
      <c r="X123" s="44">
        <f>IF(I123="","",IF(VLOOKUP(I123,$A$221:$C$248,3,FALSE)&gt;=71,VLOOKUP(I123,$A$221:$C$248,2,FALSE)&amp;TEXT(K123,"00")&amp;TEXT(L123,"00"),VLOOKUP(I123,$A$221:$C$248,2,FALSE)&amp;TEXT(J123,"00")&amp;TEXT(K123,"00")&amp;IF(M123="手",TEXT(L123,"0"),TEXT(L123,"00"))))</f>
      </c>
      <c r="Y123" s="85">
        <f t="shared" si="22"/>
      </c>
    </row>
    <row r="124" spans="2:25" ht="13.5">
      <c r="B124" s="60"/>
      <c r="C124" s="61"/>
      <c r="D124" s="62"/>
      <c r="E124" s="62"/>
      <c r="F124" s="62"/>
      <c r="G124" s="62"/>
      <c r="H124" s="62"/>
      <c r="I124" s="63"/>
      <c r="J124" s="62"/>
      <c r="K124" s="62"/>
      <c r="L124" s="81"/>
      <c r="M124" s="62"/>
      <c r="N124" s="70"/>
      <c r="O124" s="18"/>
      <c r="P124" s="94"/>
      <c r="Q124" s="83">
        <f t="shared" si="15"/>
      </c>
      <c r="R124" s="84" t="str">
        <f t="shared" si="16"/>
        <v>     </v>
      </c>
      <c r="S124" s="44" t="str">
        <f t="shared" si="17"/>
        <v> </v>
      </c>
      <c r="T124" s="84">
        <f t="shared" si="18"/>
      </c>
      <c r="U124" s="84">
        <f t="shared" si="19"/>
      </c>
      <c r="V124" s="84">
        <f t="shared" si="20"/>
      </c>
      <c r="W124" s="84">
        <f t="shared" si="21"/>
      </c>
      <c r="X124" s="44">
        <f>IF(I124="","",IF(VLOOKUP(I124,$A$221:$C$248,3,FALSE)&gt;=71,VLOOKUP(I124,$A$221:$C$248,2,FALSE)&amp;TEXT(K124,"00")&amp;TEXT(L124,"00"),VLOOKUP(I124,$A$221:$C$248,2,FALSE)&amp;TEXT(J124,"00")&amp;TEXT(K124,"00")&amp;IF(M124="手",TEXT(L124,"0"),TEXT(L124,"00"))))</f>
      </c>
      <c r="Y124" s="85">
        <f t="shared" si="22"/>
      </c>
    </row>
    <row r="125" spans="2:25" ht="13.5">
      <c r="B125" s="60"/>
      <c r="C125" s="61"/>
      <c r="D125" s="62"/>
      <c r="E125" s="62"/>
      <c r="F125" s="62"/>
      <c r="G125" s="62"/>
      <c r="H125" s="62"/>
      <c r="I125" s="63"/>
      <c r="J125" s="62"/>
      <c r="K125" s="62"/>
      <c r="L125" s="81"/>
      <c r="M125" s="62"/>
      <c r="N125" s="70"/>
      <c r="O125" s="18"/>
      <c r="P125" s="94"/>
      <c r="Q125" s="83">
        <f t="shared" si="15"/>
      </c>
      <c r="R125" s="84" t="str">
        <f t="shared" si="16"/>
        <v>     </v>
      </c>
      <c r="S125" s="44" t="str">
        <f t="shared" si="17"/>
        <v> </v>
      </c>
      <c r="T125" s="84">
        <f t="shared" si="18"/>
      </c>
      <c r="U125" s="84">
        <f t="shared" si="19"/>
      </c>
      <c r="V125" s="84">
        <f t="shared" si="20"/>
      </c>
      <c r="W125" s="84">
        <f t="shared" si="21"/>
      </c>
      <c r="X125" s="44">
        <f>IF(I125="","",IF(VLOOKUP(I125,$A$221:$C$248,3,FALSE)&gt;=71,VLOOKUP(I125,$A$221:$C$248,2,FALSE)&amp;TEXT(K125,"00")&amp;TEXT(L125,"00"),VLOOKUP(I125,$A$221:$C$248,2,FALSE)&amp;TEXT(J125,"00")&amp;TEXT(K125,"00")&amp;IF(M125="手",TEXT(L125,"0"),TEXT(L125,"00"))))</f>
      </c>
      <c r="Y125" s="85">
        <f t="shared" si="22"/>
      </c>
    </row>
    <row r="126" spans="2:25" ht="13.5">
      <c r="B126" s="60"/>
      <c r="C126" s="61"/>
      <c r="D126" s="62"/>
      <c r="E126" s="62"/>
      <c r="F126" s="62"/>
      <c r="G126" s="62"/>
      <c r="H126" s="62"/>
      <c r="I126" s="63"/>
      <c r="J126" s="62"/>
      <c r="K126" s="62"/>
      <c r="L126" s="81"/>
      <c r="M126" s="62"/>
      <c r="N126" s="70"/>
      <c r="O126" s="18"/>
      <c r="P126" s="94"/>
      <c r="Q126" s="83">
        <f t="shared" si="15"/>
      </c>
      <c r="R126" s="84" t="str">
        <f t="shared" si="16"/>
        <v>     </v>
      </c>
      <c r="S126" s="44" t="str">
        <f t="shared" si="17"/>
        <v> </v>
      </c>
      <c r="T126" s="84">
        <f t="shared" si="18"/>
      </c>
      <c r="U126" s="84">
        <f t="shared" si="19"/>
      </c>
      <c r="V126" s="84">
        <f t="shared" si="20"/>
      </c>
      <c r="W126" s="84">
        <f t="shared" si="21"/>
      </c>
      <c r="X126" s="44">
        <f>IF(I126="","",IF(VLOOKUP(I126,$A$221:$C$248,3,FALSE)&gt;=71,VLOOKUP(I126,$A$221:$C$248,2,FALSE)&amp;TEXT(K126,"00")&amp;TEXT(L126,"00"),VLOOKUP(I126,$A$221:$C$248,2,FALSE)&amp;TEXT(J126,"00")&amp;TEXT(K126,"00")&amp;IF(M126="手",TEXT(L126,"0"),TEXT(L126,"00"))))</f>
      </c>
      <c r="Y126" s="85">
        <f t="shared" si="22"/>
      </c>
    </row>
    <row r="127" spans="2:25" ht="13.5">
      <c r="B127" s="60"/>
      <c r="C127" s="61"/>
      <c r="D127" s="62"/>
      <c r="E127" s="62"/>
      <c r="F127" s="62"/>
      <c r="G127" s="62"/>
      <c r="H127" s="62"/>
      <c r="I127" s="63"/>
      <c r="J127" s="62"/>
      <c r="K127" s="62"/>
      <c r="L127" s="81"/>
      <c r="M127" s="62"/>
      <c r="N127" s="70"/>
      <c r="O127" s="18"/>
      <c r="P127" s="94"/>
      <c r="Q127" s="83">
        <f t="shared" si="15"/>
      </c>
      <c r="R127" s="84" t="str">
        <f t="shared" si="16"/>
        <v>     </v>
      </c>
      <c r="S127" s="44" t="str">
        <f t="shared" si="17"/>
        <v> </v>
      </c>
      <c r="T127" s="84">
        <f t="shared" si="18"/>
      </c>
      <c r="U127" s="84">
        <f t="shared" si="19"/>
      </c>
      <c r="V127" s="84">
        <f t="shared" si="20"/>
      </c>
      <c r="W127" s="84">
        <f t="shared" si="21"/>
      </c>
      <c r="X127" s="44">
        <f>IF(I127="","",IF(VLOOKUP(I127,$A$221:$C$248,3,FALSE)&gt;=71,VLOOKUP(I127,$A$221:$C$248,2,FALSE)&amp;TEXT(K127,"00")&amp;TEXT(L127,"00"),VLOOKUP(I127,$A$221:$C$248,2,FALSE)&amp;TEXT(J127,"00")&amp;TEXT(K127,"00")&amp;IF(M127="手",TEXT(L127,"0"),TEXT(L127,"00"))))</f>
      </c>
      <c r="Y127" s="85">
        <f t="shared" si="22"/>
      </c>
    </row>
    <row r="128" spans="2:25" ht="13.5">
      <c r="B128" s="60"/>
      <c r="C128" s="61"/>
      <c r="D128" s="62"/>
      <c r="E128" s="62"/>
      <c r="F128" s="62"/>
      <c r="G128" s="62"/>
      <c r="H128" s="62"/>
      <c r="I128" s="63"/>
      <c r="J128" s="62"/>
      <c r="K128" s="62"/>
      <c r="L128" s="81"/>
      <c r="M128" s="62"/>
      <c r="N128" s="70"/>
      <c r="O128" s="18"/>
      <c r="P128" s="94"/>
      <c r="Q128" s="83">
        <f t="shared" si="15"/>
      </c>
      <c r="R128" s="84" t="str">
        <f t="shared" si="16"/>
        <v>     </v>
      </c>
      <c r="S128" s="44" t="str">
        <f t="shared" si="17"/>
        <v> </v>
      </c>
      <c r="T128" s="84">
        <f t="shared" si="18"/>
      </c>
      <c r="U128" s="84">
        <f t="shared" si="19"/>
      </c>
      <c r="V128" s="84">
        <f t="shared" si="20"/>
      </c>
      <c r="W128" s="84">
        <f t="shared" si="21"/>
      </c>
      <c r="X128" s="44">
        <f>IF(I128="","",IF(VLOOKUP(I128,$A$221:$C$248,3,FALSE)&gt;=71,VLOOKUP(I128,$A$221:$C$248,2,FALSE)&amp;TEXT(K128,"00")&amp;TEXT(L128,"00"),VLOOKUP(I128,$A$221:$C$248,2,FALSE)&amp;TEXT(J128,"00")&amp;TEXT(K128,"00")&amp;IF(M128="手",TEXT(L128,"0"),TEXT(L128,"00"))))</f>
      </c>
      <c r="Y128" s="85">
        <f t="shared" si="22"/>
      </c>
    </row>
    <row r="129" spans="2:25" ht="13.5">
      <c r="B129" s="60"/>
      <c r="C129" s="61"/>
      <c r="D129" s="62"/>
      <c r="E129" s="62"/>
      <c r="F129" s="62"/>
      <c r="G129" s="62"/>
      <c r="H129" s="62"/>
      <c r="I129" s="63"/>
      <c r="J129" s="62"/>
      <c r="K129" s="62"/>
      <c r="L129" s="81"/>
      <c r="M129" s="62"/>
      <c r="N129" s="70"/>
      <c r="O129" s="18"/>
      <c r="P129" s="94"/>
      <c r="Q129" s="83">
        <f t="shared" si="15"/>
      </c>
      <c r="R129" s="84" t="str">
        <f t="shared" si="16"/>
        <v>     </v>
      </c>
      <c r="S129" s="44" t="str">
        <f t="shared" si="17"/>
        <v> </v>
      </c>
      <c r="T129" s="84">
        <f t="shared" si="18"/>
      </c>
      <c r="U129" s="84">
        <f t="shared" si="19"/>
      </c>
      <c r="V129" s="84">
        <f t="shared" si="20"/>
      </c>
      <c r="W129" s="84">
        <f t="shared" si="21"/>
      </c>
      <c r="X129" s="44">
        <f>IF(I129="","",IF(VLOOKUP(I129,$A$221:$C$248,3,FALSE)&gt;=71,VLOOKUP(I129,$A$221:$C$248,2,FALSE)&amp;TEXT(K129,"00")&amp;TEXT(L129,"00"),VLOOKUP(I129,$A$221:$C$248,2,FALSE)&amp;TEXT(J129,"00")&amp;TEXT(K129,"00")&amp;IF(M129="手",TEXT(L129,"0"),TEXT(L129,"00"))))</f>
      </c>
      <c r="Y129" s="85">
        <f t="shared" si="22"/>
      </c>
    </row>
    <row r="130" spans="2:25" ht="13.5">
      <c r="B130" s="60"/>
      <c r="C130" s="61"/>
      <c r="D130" s="62"/>
      <c r="E130" s="62"/>
      <c r="F130" s="62"/>
      <c r="G130" s="62"/>
      <c r="H130" s="62"/>
      <c r="I130" s="63"/>
      <c r="J130" s="62"/>
      <c r="K130" s="62"/>
      <c r="L130" s="81"/>
      <c r="M130" s="62"/>
      <c r="N130" s="70"/>
      <c r="O130" s="18"/>
      <c r="P130" s="94"/>
      <c r="Q130" s="83">
        <f t="shared" si="15"/>
      </c>
      <c r="R130" s="84" t="str">
        <f t="shared" si="16"/>
        <v>     </v>
      </c>
      <c r="S130" s="44" t="str">
        <f t="shared" si="17"/>
        <v> </v>
      </c>
      <c r="T130" s="84">
        <f t="shared" si="18"/>
      </c>
      <c r="U130" s="84">
        <f t="shared" si="19"/>
      </c>
      <c r="V130" s="84">
        <f t="shared" si="20"/>
      </c>
      <c r="W130" s="84">
        <f t="shared" si="21"/>
      </c>
      <c r="X130" s="44">
        <f>IF(I130="","",IF(VLOOKUP(I130,$A$221:$C$248,3,FALSE)&gt;=71,VLOOKUP(I130,$A$221:$C$248,2,FALSE)&amp;TEXT(K130,"00")&amp;TEXT(L130,"00"),VLOOKUP(I130,$A$221:$C$248,2,FALSE)&amp;TEXT(J130,"00")&amp;TEXT(K130,"00")&amp;IF(M130="手",TEXT(L130,"0"),TEXT(L130,"00"))))</f>
      </c>
      <c r="Y130" s="85">
        <f t="shared" si="22"/>
      </c>
    </row>
    <row r="131" spans="2:25" ht="13.5">
      <c r="B131" s="60"/>
      <c r="C131" s="61"/>
      <c r="D131" s="62"/>
      <c r="E131" s="62"/>
      <c r="F131" s="62"/>
      <c r="G131" s="62"/>
      <c r="H131" s="62"/>
      <c r="I131" s="63"/>
      <c r="J131" s="62"/>
      <c r="K131" s="62"/>
      <c r="L131" s="81"/>
      <c r="M131" s="62"/>
      <c r="N131" s="70"/>
      <c r="O131" s="18"/>
      <c r="P131" s="94"/>
      <c r="Q131" s="83">
        <f t="shared" si="15"/>
      </c>
      <c r="R131" s="84" t="str">
        <f t="shared" si="16"/>
        <v>     </v>
      </c>
      <c r="S131" s="44" t="str">
        <f t="shared" si="17"/>
        <v> </v>
      </c>
      <c r="T131" s="84">
        <f t="shared" si="18"/>
      </c>
      <c r="U131" s="84">
        <f t="shared" si="19"/>
      </c>
      <c r="V131" s="84">
        <f t="shared" si="20"/>
      </c>
      <c r="W131" s="84">
        <f t="shared" si="21"/>
      </c>
      <c r="X131" s="44">
        <f>IF(I131="","",IF(VLOOKUP(I131,$A$221:$C$248,3,FALSE)&gt;=71,VLOOKUP(I131,$A$221:$C$248,2,FALSE)&amp;TEXT(K131,"00")&amp;TEXT(L131,"00"),VLOOKUP(I131,$A$221:$C$248,2,FALSE)&amp;TEXT(J131,"00")&amp;TEXT(K131,"00")&amp;IF(M131="手",TEXT(L131,"0"),TEXT(L131,"00"))))</f>
      </c>
      <c r="Y131" s="85">
        <f t="shared" si="22"/>
      </c>
    </row>
    <row r="132" spans="2:25" ht="13.5">
      <c r="B132" s="60"/>
      <c r="C132" s="61"/>
      <c r="D132" s="62"/>
      <c r="E132" s="62"/>
      <c r="F132" s="62"/>
      <c r="G132" s="62"/>
      <c r="H132" s="62"/>
      <c r="I132" s="63"/>
      <c r="J132" s="62"/>
      <c r="K132" s="62"/>
      <c r="L132" s="81"/>
      <c r="M132" s="62"/>
      <c r="N132" s="70"/>
      <c r="O132" s="18"/>
      <c r="P132" s="94"/>
      <c r="Q132" s="83">
        <f t="shared" si="15"/>
      </c>
      <c r="R132" s="84" t="str">
        <f t="shared" si="16"/>
        <v>     </v>
      </c>
      <c r="S132" s="44" t="str">
        <f t="shared" si="17"/>
        <v> </v>
      </c>
      <c r="T132" s="84">
        <f t="shared" si="18"/>
      </c>
      <c r="U132" s="84">
        <f t="shared" si="19"/>
      </c>
      <c r="V132" s="84">
        <f t="shared" si="20"/>
      </c>
      <c r="W132" s="84">
        <f t="shared" si="21"/>
      </c>
      <c r="X132" s="44">
        <f>IF(I132="","",IF(VLOOKUP(I132,$A$221:$C$248,3,FALSE)&gt;=71,VLOOKUP(I132,$A$221:$C$248,2,FALSE)&amp;TEXT(K132,"00")&amp;TEXT(L132,"00"),VLOOKUP(I132,$A$221:$C$248,2,FALSE)&amp;TEXT(J132,"00")&amp;TEXT(K132,"00")&amp;IF(M132="手",TEXT(L132,"0"),TEXT(L132,"00"))))</f>
      </c>
      <c r="Y132" s="85">
        <f t="shared" si="22"/>
      </c>
    </row>
    <row r="133" spans="2:25" ht="13.5">
      <c r="B133" s="60"/>
      <c r="C133" s="61"/>
      <c r="D133" s="62"/>
      <c r="E133" s="62"/>
      <c r="F133" s="62"/>
      <c r="G133" s="62"/>
      <c r="H133" s="62"/>
      <c r="I133" s="63"/>
      <c r="J133" s="62"/>
      <c r="K133" s="62"/>
      <c r="L133" s="81"/>
      <c r="M133" s="62"/>
      <c r="N133" s="70"/>
      <c r="O133" s="18"/>
      <c r="P133" s="94"/>
      <c r="Q133" s="83">
        <f t="shared" si="15"/>
      </c>
      <c r="R133" s="84" t="str">
        <f t="shared" si="16"/>
        <v>     </v>
      </c>
      <c r="S133" s="44" t="str">
        <f t="shared" si="17"/>
        <v> </v>
      </c>
      <c r="T133" s="84">
        <f t="shared" si="18"/>
      </c>
      <c r="U133" s="84">
        <f t="shared" si="19"/>
      </c>
      <c r="V133" s="84">
        <f t="shared" si="20"/>
      </c>
      <c r="W133" s="84">
        <f t="shared" si="21"/>
      </c>
      <c r="X133" s="44">
        <f>IF(I133="","",IF(VLOOKUP(I133,$A$221:$C$248,3,FALSE)&gt;=71,VLOOKUP(I133,$A$221:$C$248,2,FALSE)&amp;TEXT(K133,"00")&amp;TEXT(L133,"00"),VLOOKUP(I133,$A$221:$C$248,2,FALSE)&amp;TEXT(J133,"00")&amp;TEXT(K133,"00")&amp;IF(M133="手",TEXT(L133,"0"),TEXT(L133,"00"))))</f>
      </c>
      <c r="Y133" s="85">
        <f t="shared" si="22"/>
      </c>
    </row>
    <row r="134" spans="2:25" ht="13.5">
      <c r="B134" s="60"/>
      <c r="C134" s="61"/>
      <c r="D134" s="62"/>
      <c r="E134" s="62"/>
      <c r="F134" s="62"/>
      <c r="G134" s="62"/>
      <c r="H134" s="62"/>
      <c r="I134" s="63"/>
      <c r="J134" s="62"/>
      <c r="K134" s="62"/>
      <c r="L134" s="81"/>
      <c r="M134" s="62"/>
      <c r="N134" s="70"/>
      <c r="O134" s="18"/>
      <c r="P134" s="94"/>
      <c r="Q134" s="83">
        <f t="shared" si="15"/>
      </c>
      <c r="R134" s="84" t="str">
        <f t="shared" si="16"/>
        <v>     </v>
      </c>
      <c r="S134" s="44" t="str">
        <f t="shared" si="17"/>
        <v> </v>
      </c>
      <c r="T134" s="84">
        <f t="shared" si="18"/>
      </c>
      <c r="U134" s="84">
        <f t="shared" si="19"/>
      </c>
      <c r="V134" s="84">
        <f t="shared" si="20"/>
      </c>
      <c r="W134" s="84">
        <f t="shared" si="21"/>
      </c>
      <c r="X134" s="44">
        <f>IF(I134="","",IF(VLOOKUP(I134,$A$221:$C$248,3,FALSE)&gt;=71,VLOOKUP(I134,$A$221:$C$248,2,FALSE)&amp;TEXT(K134,"00")&amp;TEXT(L134,"00"),VLOOKUP(I134,$A$221:$C$248,2,FALSE)&amp;TEXT(J134,"00")&amp;TEXT(K134,"00")&amp;IF(M134="手",TEXT(L134,"0"),TEXT(L134,"00"))))</f>
      </c>
      <c r="Y134" s="85">
        <f t="shared" si="22"/>
      </c>
    </row>
    <row r="135" spans="2:25" ht="13.5">
      <c r="B135" s="60"/>
      <c r="C135" s="61"/>
      <c r="D135" s="62"/>
      <c r="E135" s="62"/>
      <c r="F135" s="62"/>
      <c r="G135" s="62"/>
      <c r="H135" s="62"/>
      <c r="I135" s="63"/>
      <c r="J135" s="62"/>
      <c r="K135" s="62"/>
      <c r="L135" s="81"/>
      <c r="M135" s="62"/>
      <c r="N135" s="70"/>
      <c r="O135" s="18"/>
      <c r="P135" s="94"/>
      <c r="Q135" s="83">
        <f t="shared" si="15"/>
      </c>
      <c r="R135" s="84" t="str">
        <f t="shared" si="16"/>
        <v>     </v>
      </c>
      <c r="S135" s="44" t="str">
        <f t="shared" si="17"/>
        <v> </v>
      </c>
      <c r="T135" s="84">
        <f t="shared" si="18"/>
      </c>
      <c r="U135" s="84">
        <f t="shared" si="19"/>
      </c>
      <c r="V135" s="84">
        <f t="shared" si="20"/>
      </c>
      <c r="W135" s="84">
        <f t="shared" si="21"/>
      </c>
      <c r="X135" s="44">
        <f>IF(I135="","",IF(VLOOKUP(I135,$A$221:$C$248,3,FALSE)&gt;=71,VLOOKUP(I135,$A$221:$C$248,2,FALSE)&amp;TEXT(K135,"00")&amp;TEXT(L135,"00"),VLOOKUP(I135,$A$221:$C$248,2,FALSE)&amp;TEXT(J135,"00")&amp;TEXT(K135,"00")&amp;IF(M135="手",TEXT(L135,"0"),TEXT(L135,"00"))))</f>
      </c>
      <c r="Y135" s="85">
        <f t="shared" si="22"/>
      </c>
    </row>
    <row r="136" spans="2:25" ht="13.5">
      <c r="B136" s="60"/>
      <c r="C136" s="61"/>
      <c r="D136" s="62"/>
      <c r="E136" s="62"/>
      <c r="F136" s="62"/>
      <c r="G136" s="62"/>
      <c r="H136" s="62"/>
      <c r="I136" s="63"/>
      <c r="J136" s="62"/>
      <c r="K136" s="62"/>
      <c r="L136" s="81"/>
      <c r="M136" s="62"/>
      <c r="N136" s="70"/>
      <c r="O136" s="18"/>
      <c r="P136" s="94"/>
      <c r="Q136" s="83">
        <f t="shared" si="15"/>
      </c>
      <c r="R136" s="84" t="str">
        <f t="shared" si="16"/>
        <v>     </v>
      </c>
      <c r="S136" s="44" t="str">
        <f t="shared" si="17"/>
        <v> </v>
      </c>
      <c r="T136" s="84">
        <f t="shared" si="18"/>
      </c>
      <c r="U136" s="84">
        <f t="shared" si="19"/>
      </c>
      <c r="V136" s="84">
        <f t="shared" si="20"/>
      </c>
      <c r="W136" s="84">
        <f t="shared" si="21"/>
      </c>
      <c r="X136" s="44">
        <f>IF(I136="","",IF(VLOOKUP(I136,$A$221:$C$248,3,FALSE)&gt;=71,VLOOKUP(I136,$A$221:$C$248,2,FALSE)&amp;TEXT(K136,"00")&amp;TEXT(L136,"00"),VLOOKUP(I136,$A$221:$C$248,2,FALSE)&amp;TEXT(J136,"00")&amp;TEXT(K136,"00")&amp;IF(M136="手",TEXT(L136,"0"),TEXT(L136,"00"))))</f>
      </c>
      <c r="Y136" s="85">
        <f t="shared" si="22"/>
      </c>
    </row>
    <row r="137" spans="2:25" ht="13.5">
      <c r="B137" s="60"/>
      <c r="C137" s="61"/>
      <c r="D137" s="62"/>
      <c r="E137" s="62"/>
      <c r="F137" s="62"/>
      <c r="G137" s="62"/>
      <c r="H137" s="62"/>
      <c r="I137" s="63"/>
      <c r="J137" s="62"/>
      <c r="K137" s="62"/>
      <c r="L137" s="81"/>
      <c r="M137" s="62"/>
      <c r="N137" s="70"/>
      <c r="O137" s="18"/>
      <c r="P137" s="94"/>
      <c r="Q137" s="83">
        <f t="shared" si="15"/>
      </c>
      <c r="R137" s="84" t="str">
        <f t="shared" si="16"/>
        <v>     </v>
      </c>
      <c r="S137" s="44" t="str">
        <f t="shared" si="17"/>
        <v> </v>
      </c>
      <c r="T137" s="84">
        <f t="shared" si="18"/>
      </c>
      <c r="U137" s="84">
        <f t="shared" si="19"/>
      </c>
      <c r="V137" s="84">
        <f t="shared" si="20"/>
      </c>
      <c r="W137" s="84">
        <f t="shared" si="21"/>
      </c>
      <c r="X137" s="44">
        <f>IF(I137="","",IF(VLOOKUP(I137,$A$221:$C$248,3,FALSE)&gt;=71,VLOOKUP(I137,$A$221:$C$248,2,FALSE)&amp;TEXT(K137,"00")&amp;TEXT(L137,"00"),VLOOKUP(I137,$A$221:$C$248,2,FALSE)&amp;TEXT(J137,"00")&amp;TEXT(K137,"00")&amp;IF(M137="手",TEXT(L137,"0"),TEXT(L137,"00"))))</f>
      </c>
      <c r="Y137" s="85">
        <f t="shared" si="22"/>
      </c>
    </row>
    <row r="138" spans="2:25" ht="13.5">
      <c r="B138" s="60"/>
      <c r="C138" s="61"/>
      <c r="D138" s="62"/>
      <c r="E138" s="62"/>
      <c r="F138" s="62"/>
      <c r="G138" s="62"/>
      <c r="H138" s="62"/>
      <c r="I138" s="63"/>
      <c r="J138" s="62"/>
      <c r="K138" s="62"/>
      <c r="L138" s="81"/>
      <c r="M138" s="62"/>
      <c r="N138" s="70"/>
      <c r="O138" s="18"/>
      <c r="P138" s="94"/>
      <c r="Q138" s="83">
        <f t="shared" si="15"/>
      </c>
      <c r="R138" s="84" t="str">
        <f t="shared" si="16"/>
        <v>     </v>
      </c>
      <c r="S138" s="44" t="str">
        <f t="shared" si="17"/>
        <v> </v>
      </c>
      <c r="T138" s="84">
        <f t="shared" si="18"/>
      </c>
      <c r="U138" s="84">
        <f t="shared" si="19"/>
      </c>
      <c r="V138" s="84">
        <f t="shared" si="20"/>
      </c>
      <c r="W138" s="84">
        <f t="shared" si="21"/>
      </c>
      <c r="X138" s="44">
        <f>IF(I138="","",IF(VLOOKUP(I138,$A$221:$C$248,3,FALSE)&gt;=71,VLOOKUP(I138,$A$221:$C$248,2,FALSE)&amp;TEXT(K138,"00")&amp;TEXT(L138,"00"),VLOOKUP(I138,$A$221:$C$248,2,FALSE)&amp;TEXT(J138,"00")&amp;TEXT(K138,"00")&amp;IF(M138="手",TEXT(L138,"0"),TEXT(L138,"00"))))</f>
      </c>
      <c r="Y138" s="85">
        <f t="shared" si="22"/>
      </c>
    </row>
    <row r="139" spans="2:25" ht="13.5">
      <c r="B139" s="60"/>
      <c r="C139" s="61"/>
      <c r="D139" s="62"/>
      <c r="E139" s="62"/>
      <c r="F139" s="62"/>
      <c r="G139" s="62"/>
      <c r="H139" s="62"/>
      <c r="I139" s="63"/>
      <c r="J139" s="62"/>
      <c r="K139" s="62"/>
      <c r="L139" s="81"/>
      <c r="M139" s="62"/>
      <c r="N139" s="70"/>
      <c r="O139" s="18"/>
      <c r="P139" s="94"/>
      <c r="Q139" s="83">
        <f t="shared" si="15"/>
      </c>
      <c r="R139" s="84" t="str">
        <f t="shared" si="16"/>
        <v>     </v>
      </c>
      <c r="S139" s="44" t="str">
        <f t="shared" si="17"/>
        <v> </v>
      </c>
      <c r="T139" s="84">
        <f t="shared" si="18"/>
      </c>
      <c r="U139" s="84">
        <f t="shared" si="19"/>
      </c>
      <c r="V139" s="84">
        <f t="shared" si="20"/>
      </c>
      <c r="W139" s="84">
        <f t="shared" si="21"/>
      </c>
      <c r="X139" s="44">
        <f>IF(I139="","",IF(VLOOKUP(I139,$A$221:$C$248,3,FALSE)&gt;=71,VLOOKUP(I139,$A$221:$C$248,2,FALSE)&amp;TEXT(K139,"00")&amp;TEXT(L139,"00"),VLOOKUP(I139,$A$221:$C$248,2,FALSE)&amp;TEXT(J139,"00")&amp;TEXT(K139,"00")&amp;IF(M139="手",TEXT(L139,"0"),TEXT(L139,"00"))))</f>
      </c>
      <c r="Y139" s="85">
        <f t="shared" si="22"/>
      </c>
    </row>
    <row r="140" spans="2:25" ht="13.5">
      <c r="B140" s="60"/>
      <c r="C140" s="61"/>
      <c r="D140" s="62"/>
      <c r="E140" s="62"/>
      <c r="F140" s="62"/>
      <c r="G140" s="62"/>
      <c r="H140" s="62"/>
      <c r="I140" s="63"/>
      <c r="J140" s="62"/>
      <c r="K140" s="62"/>
      <c r="L140" s="81"/>
      <c r="M140" s="62"/>
      <c r="N140" s="70"/>
      <c r="O140" s="18"/>
      <c r="P140" s="94"/>
      <c r="Q140" s="83">
        <f t="shared" si="15"/>
      </c>
      <c r="R140" s="84" t="str">
        <f t="shared" si="16"/>
        <v>     </v>
      </c>
      <c r="S140" s="44" t="str">
        <f t="shared" si="17"/>
        <v> </v>
      </c>
      <c r="T140" s="84">
        <f t="shared" si="18"/>
      </c>
      <c r="U140" s="84">
        <f t="shared" si="19"/>
      </c>
      <c r="V140" s="84">
        <f t="shared" si="20"/>
      </c>
      <c r="W140" s="84">
        <f t="shared" si="21"/>
      </c>
      <c r="X140" s="44">
        <f>IF(I140="","",IF(VLOOKUP(I140,$A$221:$C$248,3,FALSE)&gt;=71,VLOOKUP(I140,$A$221:$C$248,2,FALSE)&amp;TEXT(K140,"00")&amp;TEXT(L140,"00"),VLOOKUP(I140,$A$221:$C$248,2,FALSE)&amp;TEXT(J140,"00")&amp;TEXT(K140,"00")&amp;IF(M140="手",TEXT(L140,"0"),TEXT(L140,"00"))))</f>
      </c>
      <c r="Y140" s="85">
        <f t="shared" si="22"/>
      </c>
    </row>
    <row r="141" spans="2:25" ht="13.5">
      <c r="B141" s="60"/>
      <c r="C141" s="61"/>
      <c r="D141" s="62"/>
      <c r="E141" s="62"/>
      <c r="F141" s="62"/>
      <c r="G141" s="62"/>
      <c r="H141" s="62"/>
      <c r="I141" s="63"/>
      <c r="J141" s="62"/>
      <c r="K141" s="62"/>
      <c r="L141" s="81"/>
      <c r="M141" s="62"/>
      <c r="N141" s="70"/>
      <c r="O141" s="18"/>
      <c r="P141" s="94"/>
      <c r="Q141" s="83">
        <f t="shared" si="15"/>
      </c>
      <c r="R141" s="84" t="str">
        <f t="shared" si="16"/>
        <v>     </v>
      </c>
      <c r="S141" s="44" t="str">
        <f t="shared" si="17"/>
        <v> </v>
      </c>
      <c r="T141" s="84">
        <f t="shared" si="18"/>
      </c>
      <c r="U141" s="84">
        <f t="shared" si="19"/>
      </c>
      <c r="V141" s="84">
        <f t="shared" si="20"/>
      </c>
      <c r="W141" s="84">
        <f t="shared" si="21"/>
      </c>
      <c r="X141" s="44">
        <f>IF(I141="","",IF(VLOOKUP(I141,$A$221:$C$248,3,FALSE)&gt;=71,VLOOKUP(I141,$A$221:$C$248,2,FALSE)&amp;TEXT(K141,"00")&amp;TEXT(L141,"00"),VLOOKUP(I141,$A$221:$C$248,2,FALSE)&amp;TEXT(J141,"00")&amp;TEXT(K141,"00")&amp;IF(M141="手",TEXT(L141,"0"),TEXT(L141,"00"))))</f>
      </c>
      <c r="Y141" s="85">
        <f t="shared" si="22"/>
      </c>
    </row>
    <row r="142" spans="2:25" ht="13.5">
      <c r="B142" s="60"/>
      <c r="C142" s="61"/>
      <c r="D142" s="62"/>
      <c r="E142" s="62"/>
      <c r="F142" s="62"/>
      <c r="G142" s="62"/>
      <c r="H142" s="62"/>
      <c r="I142" s="63"/>
      <c r="J142" s="62"/>
      <c r="K142" s="62"/>
      <c r="L142" s="81"/>
      <c r="M142" s="62"/>
      <c r="N142" s="70"/>
      <c r="O142" s="18"/>
      <c r="P142" s="94"/>
      <c r="Q142" s="83">
        <f t="shared" si="15"/>
      </c>
      <c r="R142" s="84" t="str">
        <f t="shared" si="16"/>
        <v>     </v>
      </c>
      <c r="S142" s="44" t="str">
        <f t="shared" si="17"/>
        <v> </v>
      </c>
      <c r="T142" s="84">
        <f t="shared" si="18"/>
      </c>
      <c r="U142" s="84">
        <f t="shared" si="19"/>
      </c>
      <c r="V142" s="84">
        <f t="shared" si="20"/>
      </c>
      <c r="W142" s="84">
        <f t="shared" si="21"/>
      </c>
      <c r="X142" s="44">
        <f>IF(I142="","",IF(VLOOKUP(I142,$A$221:$C$248,3,FALSE)&gt;=71,VLOOKUP(I142,$A$221:$C$248,2,FALSE)&amp;TEXT(K142,"00")&amp;TEXT(L142,"00"),VLOOKUP(I142,$A$221:$C$248,2,FALSE)&amp;TEXT(J142,"00")&amp;TEXT(K142,"00")&amp;IF(M142="手",TEXT(L142,"0"),TEXT(L142,"00"))))</f>
      </c>
      <c r="Y142" s="85">
        <f t="shared" si="22"/>
      </c>
    </row>
    <row r="143" spans="2:25" ht="13.5">
      <c r="B143" s="60"/>
      <c r="C143" s="61"/>
      <c r="D143" s="62"/>
      <c r="E143" s="62"/>
      <c r="F143" s="62"/>
      <c r="G143" s="62"/>
      <c r="H143" s="62"/>
      <c r="I143" s="63"/>
      <c r="J143" s="62"/>
      <c r="K143" s="62"/>
      <c r="L143" s="81"/>
      <c r="M143" s="62"/>
      <c r="N143" s="70"/>
      <c r="O143" s="18"/>
      <c r="P143" s="94"/>
      <c r="Q143" s="83">
        <f t="shared" si="15"/>
      </c>
      <c r="R143" s="84" t="str">
        <f t="shared" si="16"/>
        <v>     </v>
      </c>
      <c r="S143" s="44" t="str">
        <f t="shared" si="17"/>
        <v> </v>
      </c>
      <c r="T143" s="84">
        <f t="shared" si="18"/>
      </c>
      <c r="U143" s="84">
        <f t="shared" si="19"/>
      </c>
      <c r="V143" s="84">
        <f t="shared" si="20"/>
      </c>
      <c r="W143" s="84">
        <f t="shared" si="21"/>
      </c>
      <c r="X143" s="44">
        <f>IF(I143="","",IF(VLOOKUP(I143,$A$221:$C$248,3,FALSE)&gt;=71,VLOOKUP(I143,$A$221:$C$248,2,FALSE)&amp;TEXT(K143,"00")&amp;TEXT(L143,"00"),VLOOKUP(I143,$A$221:$C$248,2,FALSE)&amp;TEXT(J143,"00")&amp;TEXT(K143,"00")&amp;IF(M143="手",TEXT(L143,"0"),TEXT(L143,"00"))))</f>
      </c>
      <c r="Y143" s="85">
        <f t="shared" si="22"/>
      </c>
    </row>
    <row r="144" spans="2:25" ht="13.5">
      <c r="B144" s="60"/>
      <c r="C144" s="61"/>
      <c r="D144" s="62"/>
      <c r="E144" s="62"/>
      <c r="F144" s="62"/>
      <c r="G144" s="62"/>
      <c r="H144" s="62"/>
      <c r="I144" s="63"/>
      <c r="J144" s="62"/>
      <c r="K144" s="62"/>
      <c r="L144" s="81"/>
      <c r="M144" s="62"/>
      <c r="N144" s="70"/>
      <c r="O144" s="18"/>
      <c r="P144" s="94"/>
      <c r="Q144" s="83">
        <f t="shared" si="15"/>
      </c>
      <c r="R144" s="84" t="str">
        <f t="shared" si="16"/>
        <v>     </v>
      </c>
      <c r="S144" s="44" t="str">
        <f t="shared" si="17"/>
        <v> </v>
      </c>
      <c r="T144" s="84">
        <f t="shared" si="18"/>
      </c>
      <c r="U144" s="84">
        <f t="shared" si="19"/>
      </c>
      <c r="V144" s="84">
        <f t="shared" si="20"/>
      </c>
      <c r="W144" s="84">
        <f t="shared" si="21"/>
      </c>
      <c r="X144" s="44">
        <f>IF(I144="","",IF(VLOOKUP(I144,$A$221:$C$248,3,FALSE)&gt;=71,VLOOKUP(I144,$A$221:$C$248,2,FALSE)&amp;TEXT(K144,"00")&amp;TEXT(L144,"00"),VLOOKUP(I144,$A$221:$C$248,2,FALSE)&amp;TEXT(J144,"00")&amp;TEXT(K144,"00")&amp;IF(M144="手",TEXT(L144,"0"),TEXT(L144,"00"))))</f>
      </c>
      <c r="Y144" s="85">
        <f t="shared" si="22"/>
      </c>
    </row>
    <row r="145" spans="2:25" ht="13.5">
      <c r="B145" s="60"/>
      <c r="C145" s="61"/>
      <c r="D145" s="62"/>
      <c r="E145" s="62"/>
      <c r="F145" s="62"/>
      <c r="G145" s="62"/>
      <c r="H145" s="62"/>
      <c r="I145" s="63"/>
      <c r="J145" s="62"/>
      <c r="K145" s="62"/>
      <c r="L145" s="81"/>
      <c r="M145" s="62"/>
      <c r="N145" s="70"/>
      <c r="O145" s="18"/>
      <c r="P145" s="94"/>
      <c r="Q145" s="83">
        <f t="shared" si="15"/>
      </c>
      <c r="R145" s="84" t="str">
        <f t="shared" si="16"/>
        <v>     </v>
      </c>
      <c r="S145" s="44" t="str">
        <f t="shared" si="17"/>
        <v> </v>
      </c>
      <c r="T145" s="84">
        <f t="shared" si="18"/>
      </c>
      <c r="U145" s="84">
        <f t="shared" si="19"/>
      </c>
      <c r="V145" s="84">
        <f t="shared" si="20"/>
      </c>
      <c r="W145" s="84">
        <f t="shared" si="21"/>
      </c>
      <c r="X145" s="44">
        <f>IF(I145="","",IF(VLOOKUP(I145,$A$221:$C$248,3,FALSE)&gt;=71,VLOOKUP(I145,$A$221:$C$248,2,FALSE)&amp;TEXT(K145,"00")&amp;TEXT(L145,"00"),VLOOKUP(I145,$A$221:$C$248,2,FALSE)&amp;TEXT(J145,"00")&amp;TEXT(K145,"00")&amp;IF(M145="手",TEXT(L145,"0"),TEXT(L145,"00"))))</f>
      </c>
      <c r="Y145" s="85">
        <f t="shared" si="22"/>
      </c>
    </row>
    <row r="146" spans="2:25" ht="13.5">
      <c r="B146" s="60"/>
      <c r="C146" s="61"/>
      <c r="D146" s="62"/>
      <c r="E146" s="62"/>
      <c r="F146" s="62"/>
      <c r="G146" s="62"/>
      <c r="H146" s="62"/>
      <c r="I146" s="63"/>
      <c r="J146" s="62"/>
      <c r="K146" s="62"/>
      <c r="L146" s="81"/>
      <c r="M146" s="62"/>
      <c r="N146" s="70"/>
      <c r="O146" s="18"/>
      <c r="P146" s="94"/>
      <c r="Q146" s="83">
        <f t="shared" si="15"/>
      </c>
      <c r="R146" s="84" t="str">
        <f t="shared" si="16"/>
        <v>     </v>
      </c>
      <c r="S146" s="44" t="str">
        <f t="shared" si="17"/>
        <v> </v>
      </c>
      <c r="T146" s="84">
        <f t="shared" si="18"/>
      </c>
      <c r="U146" s="84">
        <f t="shared" si="19"/>
      </c>
      <c r="V146" s="84">
        <f t="shared" si="20"/>
      </c>
      <c r="W146" s="84">
        <f t="shared" si="21"/>
      </c>
      <c r="X146" s="44">
        <f>IF(I146="","",IF(VLOOKUP(I146,$A$221:$C$248,3,FALSE)&gt;=71,VLOOKUP(I146,$A$221:$C$248,2,FALSE)&amp;TEXT(K146,"00")&amp;TEXT(L146,"00"),VLOOKUP(I146,$A$221:$C$248,2,FALSE)&amp;TEXT(J146,"00")&amp;TEXT(K146,"00")&amp;IF(M146="手",TEXT(L146,"0"),TEXT(L146,"00"))))</f>
      </c>
      <c r="Y146" s="85">
        <f t="shared" si="22"/>
      </c>
    </row>
    <row r="147" spans="2:25" ht="13.5">
      <c r="B147" s="60"/>
      <c r="C147" s="61"/>
      <c r="D147" s="62"/>
      <c r="E147" s="62"/>
      <c r="F147" s="62"/>
      <c r="G147" s="62"/>
      <c r="H147" s="62"/>
      <c r="I147" s="63"/>
      <c r="J147" s="62"/>
      <c r="K147" s="62"/>
      <c r="L147" s="81"/>
      <c r="M147" s="62"/>
      <c r="N147" s="70"/>
      <c r="O147" s="18"/>
      <c r="P147" s="94"/>
      <c r="Q147" s="83">
        <f t="shared" si="15"/>
      </c>
      <c r="R147" s="84" t="str">
        <f t="shared" si="16"/>
        <v>     </v>
      </c>
      <c r="S147" s="44" t="str">
        <f t="shared" si="17"/>
        <v> </v>
      </c>
      <c r="T147" s="84">
        <f t="shared" si="18"/>
      </c>
      <c r="U147" s="84">
        <f t="shared" si="19"/>
      </c>
      <c r="V147" s="84">
        <f t="shared" si="20"/>
      </c>
      <c r="W147" s="84">
        <f t="shared" si="21"/>
      </c>
      <c r="X147" s="44">
        <f>IF(I147="","",IF(VLOOKUP(I147,$A$221:$C$248,3,FALSE)&gt;=71,VLOOKUP(I147,$A$221:$C$248,2,FALSE)&amp;TEXT(K147,"00")&amp;TEXT(L147,"00"),VLOOKUP(I147,$A$221:$C$248,2,FALSE)&amp;TEXT(J147,"00")&amp;TEXT(K147,"00")&amp;IF(M147="手",TEXT(L147,"0"),TEXT(L147,"00"))))</f>
      </c>
      <c r="Y147" s="85">
        <f t="shared" si="22"/>
      </c>
    </row>
    <row r="148" spans="2:25" ht="13.5">
      <c r="B148" s="60"/>
      <c r="C148" s="61"/>
      <c r="D148" s="62"/>
      <c r="E148" s="62"/>
      <c r="F148" s="62"/>
      <c r="G148" s="62"/>
      <c r="H148" s="62"/>
      <c r="I148" s="63"/>
      <c r="J148" s="62"/>
      <c r="K148" s="62"/>
      <c r="L148" s="81"/>
      <c r="M148" s="62"/>
      <c r="N148" s="70"/>
      <c r="O148" s="18"/>
      <c r="P148" s="94"/>
      <c r="Q148" s="83">
        <f t="shared" si="15"/>
      </c>
      <c r="R148" s="84" t="str">
        <f t="shared" si="16"/>
        <v>     </v>
      </c>
      <c r="S148" s="44" t="str">
        <f t="shared" si="17"/>
        <v> </v>
      </c>
      <c r="T148" s="84">
        <f t="shared" si="18"/>
      </c>
      <c r="U148" s="84">
        <f t="shared" si="19"/>
      </c>
      <c r="V148" s="84">
        <f t="shared" si="20"/>
      </c>
      <c r="W148" s="84">
        <f t="shared" si="21"/>
      </c>
      <c r="X148" s="44">
        <f>IF(I148="","",IF(VLOOKUP(I148,$A$221:$C$248,3,FALSE)&gt;=71,VLOOKUP(I148,$A$221:$C$248,2,FALSE)&amp;TEXT(K148,"00")&amp;TEXT(L148,"00"),VLOOKUP(I148,$A$221:$C$248,2,FALSE)&amp;TEXT(J148,"00")&amp;TEXT(K148,"00")&amp;IF(M148="手",TEXT(L148,"0"),TEXT(L148,"00"))))</f>
      </c>
      <c r="Y148" s="85">
        <f t="shared" si="22"/>
      </c>
    </row>
    <row r="149" spans="2:25" ht="13.5">
      <c r="B149" s="60"/>
      <c r="C149" s="61"/>
      <c r="D149" s="62"/>
      <c r="E149" s="62"/>
      <c r="F149" s="62"/>
      <c r="G149" s="62"/>
      <c r="H149" s="62"/>
      <c r="I149" s="63"/>
      <c r="J149" s="62"/>
      <c r="K149" s="62"/>
      <c r="L149" s="81"/>
      <c r="M149" s="62"/>
      <c r="N149" s="70"/>
      <c r="O149" s="18"/>
      <c r="P149" s="94"/>
      <c r="Q149" s="83">
        <f t="shared" si="15"/>
      </c>
      <c r="R149" s="84" t="str">
        <f t="shared" si="16"/>
        <v>     </v>
      </c>
      <c r="S149" s="44" t="str">
        <f t="shared" si="17"/>
        <v> </v>
      </c>
      <c r="T149" s="84">
        <f t="shared" si="18"/>
      </c>
      <c r="U149" s="84">
        <f t="shared" si="19"/>
      </c>
      <c r="V149" s="84">
        <f t="shared" si="20"/>
      </c>
      <c r="W149" s="84">
        <f t="shared" si="21"/>
      </c>
      <c r="X149" s="44">
        <f>IF(I149="","",IF(VLOOKUP(I149,$A$221:$C$248,3,FALSE)&gt;=71,VLOOKUP(I149,$A$221:$C$248,2,FALSE)&amp;TEXT(K149,"00")&amp;TEXT(L149,"00"),VLOOKUP(I149,$A$221:$C$248,2,FALSE)&amp;TEXT(J149,"00")&amp;TEXT(K149,"00")&amp;IF(M149="手",TEXT(L149,"0"),TEXT(L149,"00"))))</f>
      </c>
      <c r="Y149" s="85">
        <f t="shared" si="22"/>
      </c>
    </row>
    <row r="150" spans="2:25" ht="13.5">
      <c r="B150" s="71"/>
      <c r="C150" s="72"/>
      <c r="D150" s="73"/>
      <c r="E150" s="73"/>
      <c r="F150" s="73"/>
      <c r="G150" s="73"/>
      <c r="H150" s="73"/>
      <c r="I150" s="74"/>
      <c r="J150" s="73"/>
      <c r="K150" s="73"/>
      <c r="L150" s="82"/>
      <c r="M150" s="73"/>
      <c r="N150" s="75"/>
      <c r="O150" s="18"/>
      <c r="P150" s="94"/>
      <c r="Q150" s="86">
        <f t="shared" si="15"/>
      </c>
      <c r="R150" s="87" t="str">
        <f t="shared" si="16"/>
        <v>     </v>
      </c>
      <c r="S150" s="45" t="str">
        <f t="shared" si="17"/>
        <v> </v>
      </c>
      <c r="T150" s="87">
        <f t="shared" si="18"/>
      </c>
      <c r="U150" s="87">
        <f t="shared" si="19"/>
      </c>
      <c r="V150" s="87">
        <f t="shared" si="20"/>
      </c>
      <c r="W150" s="87">
        <f t="shared" si="21"/>
      </c>
      <c r="X150" s="45">
        <f>IF(I150="","",IF(VLOOKUP(I150,$A$221:$C$248,3,FALSE)&gt;=71,VLOOKUP(I150,$A$221:$C$248,2,FALSE)&amp;TEXT(K150,"00")&amp;TEXT(L150,"00"),VLOOKUP(I150,$A$221:$C$248,2,FALSE)&amp;TEXT(J150,"00")&amp;TEXT(K150,"00")&amp;IF(M150="手",TEXT(L150,"0"),TEXT(L150,"00"))))</f>
      </c>
      <c r="Y150" s="88">
        <f t="shared" si="22"/>
      </c>
    </row>
    <row r="151" spans="3:24" ht="13.5">
      <c r="C151" s="12"/>
      <c r="D151" s="12"/>
      <c r="E151" s="12"/>
      <c r="F151" s="12"/>
      <c r="G151" s="12"/>
      <c r="H151" s="12"/>
      <c r="I151" s="12"/>
      <c r="J151" s="5" t="s">
        <v>3</v>
      </c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3:24" ht="13.5">
      <c r="C152" s="12"/>
      <c r="D152" s="12"/>
      <c r="E152" s="12"/>
      <c r="F152" s="12"/>
      <c r="G152" s="12"/>
      <c r="H152" s="12"/>
      <c r="I152" s="12"/>
      <c r="J152" s="5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3:24" ht="13.5">
      <c r="C153" s="12"/>
      <c r="D153" s="12"/>
      <c r="E153" s="12"/>
      <c r="F153" s="12"/>
      <c r="G153" s="12"/>
      <c r="H153" s="12"/>
      <c r="I153" s="12"/>
      <c r="J153" s="5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3"/>
      <c r="C154" s="12"/>
      <c r="D154" s="12"/>
      <c r="E154" s="12"/>
      <c r="F154" s="12"/>
      <c r="G154" s="12"/>
      <c r="H154" s="12"/>
      <c r="I154" s="12"/>
      <c r="J154" s="5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2:24" ht="13.5">
      <c r="B174" s="12"/>
      <c r="C174" s="12"/>
      <c r="D174" s="12"/>
      <c r="E174" s="12"/>
      <c r="F174" s="12"/>
      <c r="G174" s="12"/>
      <c r="H174" s="12"/>
      <c r="I174" s="12"/>
      <c r="J174" s="5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2:24" ht="13.5">
      <c r="B175" s="12"/>
      <c r="C175" s="12"/>
      <c r="D175" s="12"/>
      <c r="E175" s="12"/>
      <c r="F175" s="12"/>
      <c r="G175" s="12"/>
      <c r="H175" s="12"/>
      <c r="I175" s="12"/>
      <c r="J175" s="5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2:24" ht="13.5">
      <c r="B176" s="12"/>
      <c r="C176" s="12"/>
      <c r="D176" s="12"/>
      <c r="E176" s="12"/>
      <c r="F176" s="12"/>
      <c r="G176" s="12"/>
      <c r="H176" s="12"/>
      <c r="I176" s="12"/>
      <c r="J176" s="5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2:24" ht="13.5">
      <c r="B177" s="12"/>
      <c r="C177" s="12"/>
      <c r="D177" s="12"/>
      <c r="E177" s="12"/>
      <c r="F177" s="12"/>
      <c r="G177" s="12"/>
      <c r="H177" s="12"/>
      <c r="I177" s="12"/>
      <c r="J177" s="5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2:24" ht="13.5">
      <c r="B178" s="12"/>
      <c r="C178" s="12"/>
      <c r="D178" s="12"/>
      <c r="E178" s="12"/>
      <c r="F178" s="12"/>
      <c r="G178" s="12"/>
      <c r="H178" s="12"/>
      <c r="I178" s="12"/>
      <c r="J178" s="5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221" spans="1:10" ht="13.5" hidden="1">
      <c r="A221" s="4" t="s">
        <v>5</v>
      </c>
      <c r="B221" s="2" t="s">
        <v>82</v>
      </c>
      <c r="C221" s="2">
        <v>2</v>
      </c>
      <c r="D221" s="14"/>
      <c r="G221" s="14"/>
      <c r="H221" s="1"/>
      <c r="I221" s="14"/>
      <c r="J221" s="14"/>
    </row>
    <row r="222" spans="1:10" ht="13.5" hidden="1">
      <c r="A222" s="4" t="s">
        <v>6</v>
      </c>
      <c r="B222" s="2" t="s">
        <v>83</v>
      </c>
      <c r="C222" s="2">
        <v>3</v>
      </c>
      <c r="D222" s="14" t="s">
        <v>15</v>
      </c>
      <c r="E222" s="8" t="s">
        <v>14</v>
      </c>
      <c r="F222" s="14">
        <v>1</v>
      </c>
      <c r="G222" s="14" t="s">
        <v>47</v>
      </c>
      <c r="H222" s="1" t="s">
        <v>105</v>
      </c>
      <c r="I222" s="14"/>
      <c r="J222" s="14">
        <v>3</v>
      </c>
    </row>
    <row r="223" spans="1:10" ht="13.5" hidden="1">
      <c r="A223" s="4" t="s">
        <v>208</v>
      </c>
      <c r="B223" s="2" t="s">
        <v>84</v>
      </c>
      <c r="C223" s="2">
        <v>5</v>
      </c>
      <c r="D223" s="14"/>
      <c r="E223" s="8" t="s">
        <v>11</v>
      </c>
      <c r="F223" s="14">
        <v>2</v>
      </c>
      <c r="G223" s="14" t="s">
        <v>68</v>
      </c>
      <c r="H223" s="1" t="s">
        <v>106</v>
      </c>
      <c r="I223" s="14"/>
      <c r="J223" s="14">
        <v>4</v>
      </c>
    </row>
    <row r="224" spans="1:10" ht="13.5" hidden="1">
      <c r="A224" s="4" t="s">
        <v>7</v>
      </c>
      <c r="B224" s="2" t="s">
        <v>85</v>
      </c>
      <c r="C224" s="2">
        <v>6</v>
      </c>
      <c r="F224" s="14">
        <v>3</v>
      </c>
      <c r="G224" s="8" t="s">
        <v>48</v>
      </c>
      <c r="H224" s="1" t="s">
        <v>107</v>
      </c>
      <c r="J224" s="14">
        <v>5</v>
      </c>
    </row>
    <row r="225" spans="1:10" ht="13.5" hidden="1">
      <c r="A225" s="4" t="s">
        <v>8</v>
      </c>
      <c r="B225" s="2" t="s">
        <v>86</v>
      </c>
      <c r="C225" s="2">
        <v>8</v>
      </c>
      <c r="G225" s="8" t="s">
        <v>49</v>
      </c>
      <c r="H225" s="1" t="s">
        <v>108</v>
      </c>
      <c r="J225" s="14">
        <v>6</v>
      </c>
    </row>
    <row r="226" spans="1:10" ht="13.5" hidden="1">
      <c r="A226" s="4" t="s">
        <v>87</v>
      </c>
      <c r="B226" s="2" t="s">
        <v>88</v>
      </c>
      <c r="C226" s="2">
        <v>10</v>
      </c>
      <c r="G226" s="8" t="s">
        <v>69</v>
      </c>
      <c r="H226" s="1" t="s">
        <v>109</v>
      </c>
      <c r="J226" s="14">
        <v>7</v>
      </c>
    </row>
    <row r="227" spans="1:10" ht="13.5" hidden="1">
      <c r="A227" s="92" t="s">
        <v>89</v>
      </c>
      <c r="B227" s="92" t="s">
        <v>91</v>
      </c>
      <c r="C227" s="92">
        <v>30</v>
      </c>
      <c r="H227" s="1" t="s">
        <v>110</v>
      </c>
      <c r="J227" s="14">
        <v>8</v>
      </c>
    </row>
    <row r="228" spans="1:10" ht="13.5" hidden="1">
      <c r="A228" s="92" t="s">
        <v>90</v>
      </c>
      <c r="B228" s="92" t="s">
        <v>92</v>
      </c>
      <c r="C228" s="92">
        <v>40</v>
      </c>
      <c r="H228" s="1" t="s">
        <v>111</v>
      </c>
      <c r="J228" s="14">
        <v>9</v>
      </c>
    </row>
    <row r="229" spans="1:10" ht="13.5" hidden="1">
      <c r="A229" s="4" t="s">
        <v>9</v>
      </c>
      <c r="B229" s="2" t="s">
        <v>93</v>
      </c>
      <c r="C229" s="2">
        <v>71</v>
      </c>
      <c r="H229" s="1" t="s">
        <v>112</v>
      </c>
      <c r="J229" s="14">
        <v>10</v>
      </c>
    </row>
    <row r="230" spans="1:10" ht="13.5" hidden="1">
      <c r="A230" s="4" t="s">
        <v>10</v>
      </c>
      <c r="B230" s="2" t="s">
        <v>94</v>
      </c>
      <c r="C230" s="2">
        <v>73</v>
      </c>
      <c r="H230" s="1" t="s">
        <v>113</v>
      </c>
      <c r="J230" s="14">
        <v>11</v>
      </c>
    </row>
    <row r="231" spans="1:10" ht="13.5" hidden="1">
      <c r="A231" s="4" t="s">
        <v>96</v>
      </c>
      <c r="B231" s="2" t="s">
        <v>95</v>
      </c>
      <c r="C231" s="2">
        <v>74</v>
      </c>
      <c r="H231" s="1" t="s">
        <v>114</v>
      </c>
      <c r="J231" s="14">
        <v>12</v>
      </c>
    </row>
    <row r="232" spans="1:10" ht="13.5" hidden="1">
      <c r="A232" s="92" t="s">
        <v>98</v>
      </c>
      <c r="B232" s="92" t="s">
        <v>97</v>
      </c>
      <c r="C232" s="92">
        <v>80</v>
      </c>
      <c r="H232" s="1" t="s">
        <v>115</v>
      </c>
      <c r="J232" s="14">
        <v>13</v>
      </c>
    </row>
    <row r="233" spans="1:10" ht="13.5" hidden="1">
      <c r="A233" s="4" t="s">
        <v>100</v>
      </c>
      <c r="B233" s="2" t="s">
        <v>99</v>
      </c>
      <c r="C233" s="2">
        <v>84</v>
      </c>
      <c r="H233" s="1" t="s">
        <v>116</v>
      </c>
      <c r="J233" s="14">
        <v>14</v>
      </c>
    </row>
    <row r="234" spans="1:10" ht="13.5" hidden="1">
      <c r="A234" s="4" t="s">
        <v>101</v>
      </c>
      <c r="B234" s="2" t="s">
        <v>102</v>
      </c>
      <c r="C234" s="2">
        <v>87</v>
      </c>
      <c r="H234" s="1" t="s">
        <v>117</v>
      </c>
      <c r="J234" s="14">
        <v>15</v>
      </c>
    </row>
    <row r="235" spans="1:10" ht="13.5" hidden="1">
      <c r="A235" s="4" t="s">
        <v>104</v>
      </c>
      <c r="B235" s="2" t="s">
        <v>103</v>
      </c>
      <c r="C235" s="2">
        <v>88</v>
      </c>
      <c r="H235" s="1" t="s">
        <v>118</v>
      </c>
      <c r="J235" s="14">
        <v>16</v>
      </c>
    </row>
    <row r="236" spans="1:10" ht="13.5" hidden="1">
      <c r="A236" s="4"/>
      <c r="B236" s="2"/>
      <c r="C236" s="2"/>
      <c r="H236" s="1" t="s">
        <v>119</v>
      </c>
      <c r="J236" s="14">
        <v>17</v>
      </c>
    </row>
    <row r="237" spans="1:10" ht="13.5" hidden="1">
      <c r="A237" s="4"/>
      <c r="B237" s="2"/>
      <c r="C237" s="2"/>
      <c r="H237" s="1" t="s">
        <v>120</v>
      </c>
      <c r="J237" s="14">
        <v>18</v>
      </c>
    </row>
    <row r="238" spans="8:10" ht="13.5" hidden="1">
      <c r="H238" s="1" t="s">
        <v>121</v>
      </c>
      <c r="J238" s="14">
        <v>19</v>
      </c>
    </row>
    <row r="239" spans="8:10" ht="13.5" hidden="1">
      <c r="H239" s="1" t="s">
        <v>122</v>
      </c>
      <c r="J239" s="14">
        <v>20</v>
      </c>
    </row>
    <row r="240" spans="8:10" ht="13.5" hidden="1">
      <c r="H240" s="1" t="s">
        <v>123</v>
      </c>
      <c r="J240" s="14">
        <v>21</v>
      </c>
    </row>
    <row r="241" spans="8:10" ht="13.5" hidden="1">
      <c r="H241" s="1" t="s">
        <v>124</v>
      </c>
      <c r="J241" s="14">
        <v>22</v>
      </c>
    </row>
    <row r="242" spans="8:10" ht="13.5" hidden="1">
      <c r="H242" s="1" t="s">
        <v>125</v>
      </c>
      <c r="J242" s="14">
        <v>23</v>
      </c>
    </row>
    <row r="243" spans="8:10" ht="13.5" hidden="1">
      <c r="H243" s="1" t="s">
        <v>126</v>
      </c>
      <c r="J243" s="14">
        <v>24</v>
      </c>
    </row>
    <row r="244" spans="8:10" ht="13.5" hidden="1">
      <c r="H244" s="1" t="s">
        <v>127</v>
      </c>
      <c r="J244" s="14">
        <v>25</v>
      </c>
    </row>
    <row r="245" spans="8:10" ht="13.5" hidden="1">
      <c r="H245" s="1" t="s">
        <v>128</v>
      </c>
      <c r="J245" s="14">
        <v>26</v>
      </c>
    </row>
    <row r="246" spans="8:10" ht="13.5" hidden="1">
      <c r="H246" s="1" t="s">
        <v>129</v>
      </c>
      <c r="J246" s="14">
        <v>27</v>
      </c>
    </row>
    <row r="247" spans="8:10" ht="13.5" hidden="1">
      <c r="H247" s="1" t="s">
        <v>130</v>
      </c>
      <c r="J247" s="14">
        <v>28</v>
      </c>
    </row>
    <row r="248" spans="8:10" ht="13.5" hidden="1">
      <c r="H248" s="1" t="s">
        <v>131</v>
      </c>
      <c r="J248" s="14">
        <v>29</v>
      </c>
    </row>
    <row r="249" spans="8:10" ht="13.5" hidden="1">
      <c r="H249" s="1" t="s">
        <v>132</v>
      </c>
      <c r="J249" s="14">
        <v>30</v>
      </c>
    </row>
    <row r="250" spans="8:10" ht="13.5" hidden="1">
      <c r="H250" s="1" t="s">
        <v>133</v>
      </c>
      <c r="J250" s="14">
        <v>31</v>
      </c>
    </row>
    <row r="251" spans="8:10" ht="13.5" hidden="1">
      <c r="H251" s="1" t="s">
        <v>134</v>
      </c>
      <c r="J251" s="14">
        <v>32</v>
      </c>
    </row>
    <row r="252" spans="8:10" ht="13.5" hidden="1">
      <c r="H252" s="1" t="s">
        <v>135</v>
      </c>
      <c r="J252" s="14">
        <v>33</v>
      </c>
    </row>
    <row r="253" spans="8:10" ht="13.5" hidden="1">
      <c r="H253" s="1" t="s">
        <v>136</v>
      </c>
      <c r="J253" s="14">
        <v>34</v>
      </c>
    </row>
    <row r="254" spans="8:10" ht="13.5" hidden="1">
      <c r="H254" s="1" t="s">
        <v>137</v>
      </c>
      <c r="J254" s="14">
        <v>35</v>
      </c>
    </row>
    <row r="255" spans="8:10" ht="13.5" hidden="1">
      <c r="H255" s="1" t="s">
        <v>138</v>
      </c>
      <c r="J255" s="14">
        <v>36</v>
      </c>
    </row>
    <row r="256" spans="8:10" ht="13.5" hidden="1">
      <c r="H256" s="1" t="s">
        <v>139</v>
      </c>
      <c r="J256" s="14">
        <v>37</v>
      </c>
    </row>
    <row r="257" spans="8:10" ht="13.5" hidden="1">
      <c r="H257" s="1" t="s">
        <v>140</v>
      </c>
      <c r="J257" s="14">
        <v>38</v>
      </c>
    </row>
    <row r="258" spans="8:10" ht="13.5" hidden="1">
      <c r="H258" s="1" t="s">
        <v>141</v>
      </c>
      <c r="J258" s="14">
        <v>39</v>
      </c>
    </row>
    <row r="259" spans="8:10" ht="13.5" hidden="1">
      <c r="H259" s="1" t="s">
        <v>142</v>
      </c>
      <c r="J259" s="14">
        <v>40</v>
      </c>
    </row>
    <row r="260" spans="8:10" ht="13.5" hidden="1">
      <c r="H260" s="1" t="s">
        <v>143</v>
      </c>
      <c r="J260" s="14">
        <v>41</v>
      </c>
    </row>
    <row r="261" spans="8:10" ht="13.5" hidden="1">
      <c r="H261" s="1" t="s">
        <v>144</v>
      </c>
      <c r="J261" s="14">
        <v>42</v>
      </c>
    </row>
    <row r="262" spans="8:10" ht="13.5" hidden="1">
      <c r="H262" s="1" t="s">
        <v>145</v>
      </c>
      <c r="J262" s="14">
        <v>43</v>
      </c>
    </row>
    <row r="263" spans="8:10" ht="13.5" hidden="1">
      <c r="H263" s="1" t="s">
        <v>146</v>
      </c>
      <c r="J263" s="14">
        <v>44</v>
      </c>
    </row>
    <row r="264" spans="8:10" ht="13.5" hidden="1">
      <c r="H264" s="1" t="s">
        <v>147</v>
      </c>
      <c r="J264" s="14">
        <v>45</v>
      </c>
    </row>
    <row r="265" spans="8:10" ht="13.5" hidden="1">
      <c r="H265" s="1" t="s">
        <v>148</v>
      </c>
      <c r="J265" s="14">
        <v>46</v>
      </c>
    </row>
    <row r="266" spans="8:10" ht="13.5" hidden="1">
      <c r="H266" s="1" t="s">
        <v>149</v>
      </c>
      <c r="J266" s="14">
        <v>47</v>
      </c>
    </row>
    <row r="267" spans="8:10" ht="13.5" hidden="1">
      <c r="H267" s="1" t="s">
        <v>150</v>
      </c>
      <c r="J267" s="14">
        <v>48</v>
      </c>
    </row>
    <row r="268" spans="8:10" ht="13.5" hidden="1">
      <c r="H268" s="1" t="s">
        <v>151</v>
      </c>
      <c r="J268" s="14">
        <v>49</v>
      </c>
    </row>
    <row r="269" spans="8:10" ht="13.5" hidden="1">
      <c r="H269" s="1" t="s">
        <v>152</v>
      </c>
      <c r="J269" s="14">
        <v>50</v>
      </c>
    </row>
    <row r="270" spans="8:10" ht="13.5" hidden="1">
      <c r="H270" s="1" t="s">
        <v>153</v>
      </c>
      <c r="J270" s="14">
        <v>51</v>
      </c>
    </row>
    <row r="271" spans="8:10" ht="13.5" hidden="1">
      <c r="H271" s="1" t="s">
        <v>154</v>
      </c>
      <c r="J271" s="14">
        <v>52</v>
      </c>
    </row>
    <row r="272" spans="8:10" ht="13.5" hidden="1">
      <c r="H272" s="1" t="s">
        <v>155</v>
      </c>
      <c r="J272" s="14">
        <v>53</v>
      </c>
    </row>
    <row r="273" spans="8:10" ht="13.5" hidden="1">
      <c r="H273" s="1" t="s">
        <v>156</v>
      </c>
      <c r="J273" s="14">
        <v>54</v>
      </c>
    </row>
    <row r="274" spans="8:10" ht="13.5" hidden="1">
      <c r="H274" s="1" t="s">
        <v>157</v>
      </c>
      <c r="J274" s="14">
        <v>55</v>
      </c>
    </row>
    <row r="275" spans="8:10" ht="13.5" hidden="1">
      <c r="H275" s="1" t="s">
        <v>158</v>
      </c>
      <c r="J275" s="14">
        <v>56</v>
      </c>
    </row>
    <row r="276" spans="8:10" ht="13.5" hidden="1">
      <c r="H276" s="1" t="s">
        <v>159</v>
      </c>
      <c r="J276" s="14">
        <v>57</v>
      </c>
    </row>
    <row r="277" spans="8:10" ht="13.5" hidden="1">
      <c r="H277" s="1" t="s">
        <v>160</v>
      </c>
      <c r="J277" s="14">
        <v>58</v>
      </c>
    </row>
    <row r="278" spans="8:10" ht="13.5" hidden="1">
      <c r="H278" s="1" t="s">
        <v>161</v>
      </c>
      <c r="J278" s="14">
        <v>59</v>
      </c>
    </row>
    <row r="279" spans="8:10" ht="13.5" hidden="1">
      <c r="H279" s="1" t="s">
        <v>162</v>
      </c>
      <c r="J279" s="14">
        <v>60</v>
      </c>
    </row>
    <row r="280" spans="8:10" ht="13.5" hidden="1">
      <c r="H280" s="1" t="s">
        <v>163</v>
      </c>
      <c r="J280" s="14">
        <v>61</v>
      </c>
    </row>
    <row r="281" spans="8:10" ht="13.5" hidden="1">
      <c r="H281" s="1" t="s">
        <v>164</v>
      </c>
      <c r="J281" s="14">
        <v>62</v>
      </c>
    </row>
    <row r="282" spans="8:10" ht="13.5" hidden="1">
      <c r="H282" s="1" t="s">
        <v>165</v>
      </c>
      <c r="J282" s="14">
        <v>63</v>
      </c>
    </row>
    <row r="283" spans="8:10" ht="13.5" hidden="1">
      <c r="H283" s="1" t="s">
        <v>166</v>
      </c>
      <c r="J283" s="14">
        <v>64</v>
      </c>
    </row>
    <row r="284" spans="8:10" ht="13.5" hidden="1">
      <c r="H284" s="1" t="s">
        <v>167</v>
      </c>
      <c r="J284" s="14">
        <v>65</v>
      </c>
    </row>
    <row r="285" spans="8:10" ht="13.5" hidden="1">
      <c r="H285" s="1" t="s">
        <v>168</v>
      </c>
      <c r="J285" s="14">
        <v>66</v>
      </c>
    </row>
    <row r="286" spans="8:10" ht="13.5" hidden="1">
      <c r="H286" s="1" t="s">
        <v>169</v>
      </c>
      <c r="J286" s="14">
        <v>67</v>
      </c>
    </row>
    <row r="287" spans="8:10" ht="13.5" hidden="1">
      <c r="H287" s="1" t="s">
        <v>170</v>
      </c>
      <c r="J287" s="14">
        <v>68</v>
      </c>
    </row>
    <row r="288" spans="8:10" ht="13.5" hidden="1">
      <c r="H288" s="1" t="s">
        <v>171</v>
      </c>
      <c r="J288" s="14">
        <v>69</v>
      </c>
    </row>
    <row r="289" spans="8:10" ht="13.5" hidden="1">
      <c r="H289" s="1" t="s">
        <v>172</v>
      </c>
      <c r="J289" s="14">
        <v>70</v>
      </c>
    </row>
    <row r="290" spans="8:10" ht="13.5" hidden="1">
      <c r="H290" s="1" t="s">
        <v>173</v>
      </c>
      <c r="J290" s="14">
        <v>71</v>
      </c>
    </row>
    <row r="291" spans="8:10" ht="13.5" hidden="1">
      <c r="H291" s="1" t="s">
        <v>174</v>
      </c>
      <c r="J291" s="14">
        <v>72</v>
      </c>
    </row>
    <row r="292" spans="8:10" ht="13.5" hidden="1">
      <c r="H292" s="1" t="s">
        <v>175</v>
      </c>
      <c r="J292" s="14">
        <v>73</v>
      </c>
    </row>
    <row r="293" spans="8:10" ht="13.5" hidden="1">
      <c r="H293" s="1" t="s">
        <v>176</v>
      </c>
      <c r="J293" s="14">
        <v>74</v>
      </c>
    </row>
    <row r="294" spans="8:10" ht="13.5" hidden="1">
      <c r="H294" s="1" t="s">
        <v>177</v>
      </c>
      <c r="J294" s="14">
        <v>75</v>
      </c>
    </row>
    <row r="295" spans="8:10" ht="13.5" hidden="1">
      <c r="H295" s="1" t="s">
        <v>178</v>
      </c>
      <c r="J295" s="14">
        <v>76</v>
      </c>
    </row>
    <row r="296" spans="8:10" ht="13.5" hidden="1">
      <c r="H296" s="1" t="s">
        <v>179</v>
      </c>
      <c r="J296" s="14">
        <v>77</v>
      </c>
    </row>
    <row r="297" spans="8:10" ht="13.5" hidden="1">
      <c r="H297" s="1" t="s">
        <v>180</v>
      </c>
      <c r="J297" s="14">
        <v>78</v>
      </c>
    </row>
    <row r="298" spans="8:10" ht="13.5" hidden="1">
      <c r="H298" s="1" t="s">
        <v>181</v>
      </c>
      <c r="J298" s="14">
        <v>79</v>
      </c>
    </row>
    <row r="299" spans="8:10" ht="13.5" hidden="1">
      <c r="H299" s="1" t="s">
        <v>182</v>
      </c>
      <c r="J299" s="14">
        <v>80</v>
      </c>
    </row>
    <row r="300" spans="8:10" ht="13.5" hidden="1">
      <c r="H300" s="1" t="s">
        <v>183</v>
      </c>
      <c r="J300" s="14">
        <v>81</v>
      </c>
    </row>
    <row r="301" spans="8:10" ht="13.5" hidden="1">
      <c r="H301" s="1" t="s">
        <v>184</v>
      </c>
      <c r="J301" s="14">
        <v>82</v>
      </c>
    </row>
    <row r="302" spans="8:10" ht="13.5" hidden="1">
      <c r="H302" s="1" t="s">
        <v>185</v>
      </c>
      <c r="J302" s="14">
        <v>83</v>
      </c>
    </row>
    <row r="303" spans="8:10" ht="13.5" hidden="1">
      <c r="H303" s="1" t="s">
        <v>186</v>
      </c>
      <c r="J303" s="14">
        <v>84</v>
      </c>
    </row>
    <row r="304" spans="8:10" ht="13.5" hidden="1">
      <c r="H304" s="1" t="s">
        <v>187</v>
      </c>
      <c r="J304" s="14">
        <v>85</v>
      </c>
    </row>
    <row r="305" spans="8:10" ht="13.5" hidden="1">
      <c r="H305" s="1" t="s">
        <v>188</v>
      </c>
      <c r="J305" s="14">
        <v>86</v>
      </c>
    </row>
    <row r="306" spans="8:10" ht="13.5" hidden="1">
      <c r="H306" s="1" t="s">
        <v>189</v>
      </c>
      <c r="J306" s="14">
        <v>87</v>
      </c>
    </row>
    <row r="307" spans="8:10" ht="13.5" hidden="1">
      <c r="H307" s="1" t="s">
        <v>190</v>
      </c>
      <c r="J307" s="14">
        <v>88</v>
      </c>
    </row>
    <row r="308" spans="8:10" ht="13.5" hidden="1">
      <c r="H308" s="1" t="s">
        <v>191</v>
      </c>
      <c r="J308" s="14">
        <v>89</v>
      </c>
    </row>
    <row r="309" spans="8:10" ht="13.5" hidden="1">
      <c r="H309" s="1" t="s">
        <v>192</v>
      </c>
      <c r="J309" s="14">
        <v>90</v>
      </c>
    </row>
    <row r="310" spans="8:10" ht="13.5" hidden="1">
      <c r="H310" s="1" t="s">
        <v>193</v>
      </c>
      <c r="J310" s="14">
        <v>91</v>
      </c>
    </row>
    <row r="311" spans="8:10" ht="13.5" hidden="1">
      <c r="H311" s="1" t="s">
        <v>194</v>
      </c>
      <c r="J311" s="14">
        <v>92</v>
      </c>
    </row>
    <row r="312" spans="8:10" ht="13.5" hidden="1">
      <c r="H312" s="1" t="s">
        <v>195</v>
      </c>
      <c r="J312" s="14">
        <v>93</v>
      </c>
    </row>
    <row r="313" spans="8:10" ht="13.5" hidden="1">
      <c r="H313" s="1" t="s">
        <v>196</v>
      </c>
      <c r="J313" s="14">
        <v>94</v>
      </c>
    </row>
    <row r="314" spans="8:10" ht="13.5" hidden="1">
      <c r="H314" s="1" t="s">
        <v>197</v>
      </c>
      <c r="J314" s="14">
        <v>95</v>
      </c>
    </row>
    <row r="315" spans="8:10" ht="13.5" hidden="1">
      <c r="H315" s="1"/>
      <c r="J315" s="14">
        <v>96</v>
      </c>
    </row>
    <row r="316" spans="8:10" ht="13.5" hidden="1">
      <c r="H316" s="1"/>
      <c r="J316" s="14">
        <v>97</v>
      </c>
    </row>
    <row r="317" spans="8:10" ht="13.5" hidden="1">
      <c r="H317" s="20"/>
      <c r="J317" s="14">
        <v>98</v>
      </c>
    </row>
    <row r="318" spans="8:10" ht="13.5" hidden="1">
      <c r="H318" s="20"/>
      <c r="J318" s="14">
        <v>99</v>
      </c>
    </row>
    <row r="319" ht="13.5">
      <c r="H319" s="20"/>
    </row>
    <row r="320" ht="13.5">
      <c r="H320" s="20"/>
    </row>
    <row r="321" ht="13.5">
      <c r="H321" s="20"/>
    </row>
    <row r="322" ht="13.5">
      <c r="H322" s="20"/>
    </row>
    <row r="323" ht="13.5">
      <c r="H323" s="19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  <row r="367" ht="13.5">
      <c r="H367" s="2"/>
    </row>
    <row r="368" ht="13.5">
      <c r="H368" s="2"/>
    </row>
    <row r="369" ht="13.5">
      <c r="H369" s="2"/>
    </row>
    <row r="370" ht="13.5">
      <c r="H370" s="2"/>
    </row>
    <row r="371" ht="13.5">
      <c r="H371" s="2"/>
    </row>
    <row r="372" ht="13.5">
      <c r="H372" s="2"/>
    </row>
    <row r="373" ht="13.5">
      <c r="H373" s="2"/>
    </row>
    <row r="374" ht="13.5">
      <c r="H374" s="2"/>
    </row>
    <row r="375" ht="13.5">
      <c r="H375" s="2"/>
    </row>
    <row r="376" ht="13.5">
      <c r="H376" s="2"/>
    </row>
    <row r="377" ht="13.5">
      <c r="H377" s="2"/>
    </row>
    <row r="378" ht="13.5">
      <c r="H378" s="2"/>
    </row>
    <row r="379" ht="13.5">
      <c r="H379" s="2"/>
    </row>
    <row r="380" ht="13.5">
      <c r="H380" s="2"/>
    </row>
    <row r="381" ht="13.5">
      <c r="H381" s="2"/>
    </row>
    <row r="382" ht="13.5">
      <c r="H382" s="2"/>
    </row>
    <row r="383" ht="13.5">
      <c r="H383" s="2"/>
    </row>
    <row r="384" ht="13.5">
      <c r="H384" s="2"/>
    </row>
    <row r="385" ht="13.5">
      <c r="H385" s="2"/>
    </row>
    <row r="386" ht="13.5">
      <c r="H386" s="2"/>
    </row>
    <row r="387" ht="13.5">
      <c r="H387" s="2"/>
    </row>
    <row r="388" ht="13.5">
      <c r="H388" s="2"/>
    </row>
    <row r="389" ht="13.5">
      <c r="H389" s="2"/>
    </row>
    <row r="390" ht="13.5">
      <c r="H390" s="2"/>
    </row>
    <row r="391" ht="13.5">
      <c r="H391" s="2"/>
    </row>
    <row r="392" ht="13.5">
      <c r="H392" s="2"/>
    </row>
    <row r="393" ht="13.5">
      <c r="H393" s="2"/>
    </row>
    <row r="394" ht="13.5">
      <c r="H394" s="2"/>
    </row>
    <row r="395" ht="13.5">
      <c r="H395" s="2"/>
    </row>
    <row r="396" ht="13.5">
      <c r="H396" s="2"/>
    </row>
    <row r="397" ht="13.5">
      <c r="H397" s="2"/>
    </row>
  </sheetData>
  <sheetProtection password="DDE9" sheet="1" objects="1" scenarios="1"/>
  <mergeCells count="53">
    <mergeCell ref="M26:N26"/>
    <mergeCell ref="B2:N2"/>
    <mergeCell ref="B1:N1"/>
    <mergeCell ref="M22:N22"/>
    <mergeCell ref="M23:N23"/>
    <mergeCell ref="M24:N24"/>
    <mergeCell ref="M25:N25"/>
    <mergeCell ref="G24:H24"/>
    <mergeCell ref="G25:H25"/>
    <mergeCell ref="G26:H26"/>
    <mergeCell ref="M15:N15"/>
    <mergeCell ref="M16:N16"/>
    <mergeCell ref="M17:N17"/>
    <mergeCell ref="M18:N18"/>
    <mergeCell ref="M19:N19"/>
    <mergeCell ref="M20:N20"/>
    <mergeCell ref="M21:N21"/>
    <mergeCell ref="G20:H20"/>
    <mergeCell ref="G21:H21"/>
    <mergeCell ref="J21:L21"/>
    <mergeCell ref="G19:H19"/>
    <mergeCell ref="J26:L26"/>
    <mergeCell ref="J22:L22"/>
    <mergeCell ref="J23:L23"/>
    <mergeCell ref="J24:L24"/>
    <mergeCell ref="J20:L20"/>
    <mergeCell ref="G22:H22"/>
    <mergeCell ref="G23:H23"/>
    <mergeCell ref="J25:L25"/>
    <mergeCell ref="G18:H18"/>
    <mergeCell ref="J17:L17"/>
    <mergeCell ref="J18:L18"/>
    <mergeCell ref="J19:L19"/>
    <mergeCell ref="I29:I30"/>
    <mergeCell ref="B14:N14"/>
    <mergeCell ref="A6:N6"/>
    <mergeCell ref="B17:B21"/>
    <mergeCell ref="B22:B26"/>
    <mergeCell ref="E29:F29"/>
    <mergeCell ref="G29:G30"/>
    <mergeCell ref="G15:H15"/>
    <mergeCell ref="G16:H16"/>
    <mergeCell ref="G17:H17"/>
    <mergeCell ref="B3:N3"/>
    <mergeCell ref="P1:P150"/>
    <mergeCell ref="M29:M30"/>
    <mergeCell ref="B29:B30"/>
    <mergeCell ref="C29:D29"/>
    <mergeCell ref="B28:N28"/>
    <mergeCell ref="H29:H30"/>
    <mergeCell ref="E4:H4"/>
    <mergeCell ref="J15:L15"/>
    <mergeCell ref="J16:L16"/>
  </mergeCells>
  <conditionalFormatting sqref="E9:F12">
    <cfRule type="cellIs" priority="1" dxfId="0" operator="equal" stopIfTrue="1">
      <formula>""</formula>
    </cfRule>
  </conditionalFormatting>
  <conditionalFormatting sqref="D17:G21 I17:M21">
    <cfRule type="cellIs" priority="2" dxfId="1" operator="equal" stopIfTrue="1">
      <formula>""</formula>
    </cfRule>
  </conditionalFormatting>
  <conditionalFormatting sqref="D22:G26 I22:M26">
    <cfRule type="cellIs" priority="3" dxfId="2" operator="equal" stopIfTrue="1">
      <formula>""</formula>
    </cfRule>
  </conditionalFormatting>
  <conditionalFormatting sqref="B31:N150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31:I150">
      <formula1>$A$220:$A$239</formula1>
    </dataValidation>
    <dataValidation type="list" allowBlank="1" showInputMessage="1" showErrorMessage="1" sqref="M31:M150">
      <formula1>$D$222:$D$223</formula1>
    </dataValidation>
    <dataValidation type="textLength" allowBlank="1" showInputMessage="1" showErrorMessage="1" sqref="L31:L150">
      <formula1>0</formula1>
      <formula2>99</formula2>
    </dataValidation>
    <dataValidation type="list" allowBlank="1" showInputMessage="1" showErrorMessage="1" sqref="H31:H150">
      <formula1>$E$221:$E$223</formula1>
    </dataValidation>
    <dataValidation type="list" allowBlank="1" showInputMessage="1" showErrorMessage="1" sqref="G31:G150">
      <formula1>$F$221:$F$225</formula1>
    </dataValidation>
    <dataValidation type="list" allowBlank="1" showInputMessage="1" showErrorMessage="1" sqref="N31:N150">
      <formula1>$G$221:$G$226</formula1>
    </dataValidation>
    <dataValidation type="list" allowBlank="1" showInputMessage="1" showErrorMessage="1" sqref="E4:H4">
      <formula1>$H$221:$H$317</formula1>
    </dataValidation>
    <dataValidation allowBlank="1" showInputMessage="1" showErrorMessage="1" imeMode="halfKatakana" sqref="E31:F150"/>
    <dataValidation type="list" allowBlank="1" showInputMessage="1" showErrorMessage="1" sqref="L4">
      <formula1>$J$221:$J$318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2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2006-04-02T23:06:59Z</cp:lastPrinted>
  <dcterms:created xsi:type="dcterms:W3CDTF">2006-03-21T14:22:51Z</dcterms:created>
  <dcterms:modified xsi:type="dcterms:W3CDTF">2006-04-04T14:44:35Z</dcterms:modified>
  <cp:category/>
  <cp:version/>
  <cp:contentType/>
  <cp:contentStatus/>
</cp:coreProperties>
</file>