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6" authorId="0">
      <text>
        <r>
          <rPr>
            <b/>
            <sz val="12"/>
            <rFont val="ＭＳ Ｐゴシック"/>
            <family val="3"/>
          </rPr>
          <t>51"23の場合
「5123」と数値入力</t>
        </r>
      </text>
    </comment>
  </commentList>
</comments>
</file>

<file path=xl/sharedStrings.xml><?xml version="1.0" encoding="utf-8"?>
<sst xmlns="http://schemas.openxmlformats.org/spreadsheetml/2006/main" count="180" uniqueCount="175">
  <si>
    <t>ここから右の列は消さないで下さい</t>
  </si>
  <si>
    <t>　申込一覧表（中学男女用）</t>
  </si>
  <si>
    <t>団体名</t>
  </si>
  <si>
    <t>プロ部数</t>
  </si>
  <si>
    <t>金額合計</t>
  </si>
  <si>
    <t>プログラム部数</t>
  </si>
  <si>
    <t>部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</si>
  <si>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</si>
  <si>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</si>
  <si>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</si>
  <si>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</si>
  <si>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</si>
  <si>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</si>
  <si>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</si>
  <si>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</si>
  <si>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</si>
  <si>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</si>
  <si>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</si>
  <si>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</si>
  <si>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</si>
  <si>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</si>
  <si>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</si>
  <si>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③リレー記録と出場選手のナンバーカード（５ケタ）を半角で入力してください。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</si>
  <si>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</si>
  <si>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</si>
  <si>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</si>
  <si>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</si>
  <si>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</si>
  <si>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</si>
  <si>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</si>
  <si>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N1</t>
  </si>
  <si>
    <t>TM</t>
  </si>
  <si>
    <t>S1</t>
  </si>
  <si>
    <t>S2</t>
  </si>
  <si>
    <t>S3</t>
  </si>
  <si>
    <t>S4</t>
  </si>
  <si>
    <t>S5</t>
  </si>
  <si>
    <t>S6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</si>
  <si>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</si>
  <si>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</si>
  <si>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</si>
  <si>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</si>
  <si>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</si>
  <si>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</si>
  <si>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</si>
  <si>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
カード</t>
  </si>
  <si>
    <t>ﾌﾘｶﾞﾅ（半角で）</t>
  </si>
  <si>
    <t>学年</t>
  </si>
  <si>
    <t>性別</t>
  </si>
  <si>
    <t>出場種目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</si>
  <si>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</si>
  <si>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</si>
  <si>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</si>
  <si>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</si>
  <si>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</si>
  <si>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</si>
  <si>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</si>
  <si>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</si>
  <si>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</si>
  <si>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</si>
  <si>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</si>
  <si>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</si>
  <si>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DB</t>
  </si>
  <si>
    <t>N1</t>
  </si>
  <si>
    <t>N2</t>
  </si>
  <si>
    <t>SX</t>
  </si>
  <si>
    <t>KC</t>
  </si>
  <si>
    <t>MC</t>
  </si>
  <si>
    <t>ZK</t>
  </si>
  <si>
    <t>S1</t>
  </si>
  <si>
    <t>Relay</t>
  </si>
  <si>
    <t>手</t>
  </si>
  <si>
    <t>男</t>
  </si>
  <si>
    <t>A</t>
  </si>
  <si>
    <t>285200　向洋中</t>
  </si>
  <si>
    <t>女</t>
  </si>
  <si>
    <t>B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</si>
  <si>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</si>
  <si>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</si>
  <si>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</si>
  <si>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</si>
  <si>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</si>
  <si>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</si>
  <si>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</si>
  <si>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</si>
  <si>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</si>
  <si>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</si>
  <si>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</si>
  <si>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</si>
  <si>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</si>
  <si>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</si>
  <si>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</si>
  <si>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</si>
  <si>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</si>
  <si>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</si>
  <si>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</si>
  <si>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</si>
  <si>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</si>
  <si>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</si>
  <si>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</si>
  <si>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</si>
  <si>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</si>
  <si>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</si>
  <si>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</si>
  <si>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</si>
  <si>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</si>
  <si>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</si>
  <si>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</si>
  <si>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</si>
  <si>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</si>
  <si>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</si>
  <si>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</si>
  <si>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</si>
  <si>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</si>
  <si>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</si>
  <si>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</si>
  <si>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</si>
  <si>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</si>
  <si>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</si>
  <si>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</si>
  <si>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</si>
  <si>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</si>
  <si>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</si>
  <si>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</si>
  <si>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</si>
  <si>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</si>
  <si>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</si>
  <si>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</si>
  <si>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</si>
  <si>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</si>
  <si>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</si>
  <si>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</si>
  <si>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</si>
  <si>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</si>
  <si>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</si>
  <si>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</si>
  <si>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</si>
  <si>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</si>
  <si>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</si>
  <si>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</si>
  <si>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</si>
  <si>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</si>
  <si>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</si>
  <si>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</si>
  <si>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</si>
  <si>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</si>
  <si>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</si>
  <si>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</si>
  <si>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</si>
  <si>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</si>
  <si>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</si>
  <si>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</si>
  <si>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</si>
  <si>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</si>
  <si>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</si>
  <si>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</si>
  <si>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</si>
  <si>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</si>
  <si>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</si>
  <si>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</si>
  <si>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</si>
  <si>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</si>
  <si>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</si>
  <si>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</si>
  <si>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</si>
  <si>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</si>
  <si>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</si>
  <si>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</si>
  <si>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</si>
  <si>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神戸リレーカーニバル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</si>
  <si>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</si>
  <si>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女1500ｍｵｰﾌﾟﾝ</t>
  </si>
  <si>
    <t>男3000ｍｵｰﾌﾟﾝ</t>
  </si>
  <si>
    <t>00852 0</t>
  </si>
  <si>
    <t>01052 0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</si>
</sst>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b/>
      <i/>
      <sz val="10"/>
      <color indexed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top" textRotation="255"/>
      <protection/>
    </xf>
    <xf numFmtId="0" fontId="3" fillId="0" borderId="0" xfId="0" applyFont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right" vertical="center"/>
      <protection/>
    </xf>
    <xf numFmtId="0" fontId="2" fillId="4" borderId="4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6" fontId="0" fillId="2" borderId="7" xfId="0" applyNumberForma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5" borderId="4" xfId="0" applyFill="1" applyBorder="1" applyAlignment="1" applyProtection="1">
      <alignment horizontal="right" vertical="center"/>
      <protection/>
    </xf>
    <xf numFmtId="0" fontId="7" fillId="5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vertical="center"/>
      <protection locked="0"/>
    </xf>
    <xf numFmtId="6" fontId="0" fillId="0" borderId="0" xfId="18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/>
    </xf>
    <xf numFmtId="6" fontId="0" fillId="0" borderId="8" xfId="18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/>
    </xf>
    <xf numFmtId="6" fontId="9" fillId="0" borderId="9" xfId="18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/>
    </xf>
    <xf numFmtId="0" fontId="11" fillId="5" borderId="0" xfId="0" applyFont="1" applyFill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vertical="center"/>
      <protection hidden="1"/>
    </xf>
    <xf numFmtId="0" fontId="12" fillId="5" borderId="4" xfId="0" applyFont="1" applyFill="1" applyBorder="1" applyAlignment="1" applyProtection="1">
      <alignment vertical="center"/>
      <protection/>
    </xf>
    <xf numFmtId="0" fontId="12" fillId="5" borderId="4" xfId="0" applyFont="1" applyFill="1" applyBorder="1" applyAlignment="1" applyProtection="1">
      <alignment vertical="center"/>
      <protection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hidden="1" locked="0"/>
    </xf>
    <xf numFmtId="0" fontId="11" fillId="0" borderId="4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/>
      <protection locked="0"/>
    </xf>
    <xf numFmtId="0" fontId="11" fillId="7" borderId="4" xfId="0" applyFont="1" applyFill="1" applyBorder="1" applyAlignment="1" applyProtection="1">
      <alignment horizontal="center" vertical="center"/>
      <protection/>
    </xf>
    <xf numFmtId="0" fontId="11" fillId="7" borderId="4" xfId="0" applyFont="1" applyFill="1" applyBorder="1" applyAlignment="1" applyProtection="1">
      <alignment horizontal="center" vertical="center"/>
      <protection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textRotation="255"/>
      <protection/>
    </xf>
    <xf numFmtId="0" fontId="0" fillId="5" borderId="13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textRotation="255"/>
      <protection/>
    </xf>
    <xf numFmtId="0" fontId="0" fillId="5" borderId="15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horizontal="center" vertical="center"/>
      <protection/>
    </xf>
    <xf numFmtId="0" fontId="0" fillId="5" borderId="18" xfId="0" applyFill="1" applyBorder="1" applyAlignment="1" applyProtection="1">
      <alignment horizontal="center" vertical="center" textRotation="255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textRotation="255"/>
      <protection/>
    </xf>
    <xf numFmtId="0" fontId="0" fillId="5" borderId="19" xfId="0" applyFill="1" applyBorder="1" applyAlignment="1" applyProtection="1">
      <alignment horizontal="center" vertical="center" shrinkToFit="1"/>
      <protection/>
    </xf>
    <xf numFmtId="0" fontId="0" fillId="2" borderId="20" xfId="0" applyFill="1" applyBorder="1" applyAlignment="1" applyProtection="1">
      <alignment horizontal="center" vertical="center" shrinkToFit="1"/>
      <protection/>
    </xf>
    <xf numFmtId="0" fontId="0" fillId="2" borderId="21" xfId="0" applyFill="1" applyBorder="1" applyAlignment="1" applyProtection="1">
      <alignment horizontal="center" vertical="center" shrinkToFit="1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vertical="center"/>
      <protection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2"/>
  <sheetViews>
    <sheetView tabSelected="1" workbookViewId="0" topLeftCell="B1">
      <selection activeCell="E4" sqref="E4:H4"/>
    </sheetView>
  </sheetViews>
  <sheetFormatPr defaultColWidth="9.00390625" defaultRowHeight="13.5"/>
  <cols>
    <col min="1" max="1" width="13.87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8.375" style="1" bestFit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2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0</v>
      </c>
    </row>
    <row r="2" spans="2:16" ht="2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3"/>
    </row>
    <row r="3" spans="2:19" ht="17.25">
      <c r="B3" s="5" t="s">
        <v>170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3"/>
      <c r="Q3" s="6" t="s">
        <v>2</v>
      </c>
      <c r="R3" s="7" t="s">
        <v>3</v>
      </c>
      <c r="S3" s="8" t="s">
        <v>4</v>
      </c>
    </row>
    <row r="4" spans="1:19" ht="24" customHeight="1">
      <c r="A4" s="1">
        <f>E4</f>
        <v>0</v>
      </c>
      <c r="D4" s="9" t="s">
        <v>2</v>
      </c>
      <c r="E4" s="10"/>
      <c r="F4" s="10"/>
      <c r="G4" s="10"/>
      <c r="H4" s="10"/>
      <c r="K4" s="11" t="s">
        <v>5</v>
      </c>
      <c r="L4" s="12"/>
      <c r="M4" s="1" t="s">
        <v>6</v>
      </c>
      <c r="O4" s="4"/>
      <c r="P4" s="3"/>
      <c r="Q4" s="13">
        <f>E4</f>
        <v>0</v>
      </c>
      <c r="R4" s="14">
        <f>L4</f>
        <v>0</v>
      </c>
      <c r="S4" s="15">
        <f>I12</f>
        <v>0</v>
      </c>
    </row>
    <row r="5" spans="10:16" ht="13.5">
      <c r="J5" s="11"/>
      <c r="P5" s="3"/>
    </row>
    <row r="6" spans="1:16" ht="17.2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3"/>
    </row>
    <row r="7" spans="4:16" ht="13.5">
      <c r="D7" s="11"/>
      <c r="E7" s="16" t="s">
        <v>8</v>
      </c>
      <c r="F7" s="16" t="s">
        <v>9</v>
      </c>
      <c r="P7" s="3"/>
    </row>
    <row r="8" spans="4:16" ht="14.25">
      <c r="D8" s="17" t="s">
        <v>10</v>
      </c>
      <c r="E8" s="18" t="s">
        <v>11</v>
      </c>
      <c r="F8" s="18" t="s">
        <v>12</v>
      </c>
      <c r="I8" s="1" t="s">
        <v>13</v>
      </c>
      <c r="P8" s="3"/>
    </row>
    <row r="9" spans="1:16" ht="20.25">
      <c r="A9" s="1">
        <f>$E$4</f>
        <v>0</v>
      </c>
      <c r="D9" s="19" t="s">
        <v>14</v>
      </c>
      <c r="E9" s="20"/>
      <c r="F9" s="20"/>
      <c r="H9" s="11" t="s">
        <v>15</v>
      </c>
      <c r="I9" s="21">
        <f>COUNTA(I26:I145)*400</f>
        <v>0</v>
      </c>
      <c r="P9" s="3"/>
    </row>
    <row r="10" spans="1:16" ht="20.25">
      <c r="A10" s="1">
        <f>$E$4</f>
        <v>0</v>
      </c>
      <c r="D10" s="19" t="s">
        <v>16</v>
      </c>
      <c r="E10" s="20"/>
      <c r="F10" s="20"/>
      <c r="H10" s="11" t="s">
        <v>17</v>
      </c>
      <c r="I10" s="21">
        <f>COUNTA(E17:E20)*1000</f>
        <v>0</v>
      </c>
      <c r="P10" s="3"/>
    </row>
    <row r="11" spans="1:16" ht="20.25">
      <c r="A11" s="1">
        <f>$E$4</f>
        <v>0</v>
      </c>
      <c r="D11" s="19" t="s">
        <v>18</v>
      </c>
      <c r="E11" s="20"/>
      <c r="F11" s="20"/>
      <c r="H11" s="22" t="s">
        <v>19</v>
      </c>
      <c r="I11" s="23">
        <f>L4*500</f>
        <v>0</v>
      </c>
      <c r="P11" s="3"/>
    </row>
    <row r="12" spans="1:16" ht="21" thickBot="1">
      <c r="A12" s="1">
        <f>$E$4</f>
        <v>0</v>
      </c>
      <c r="D12" s="19" t="s">
        <v>20</v>
      </c>
      <c r="E12" s="20"/>
      <c r="F12" s="20"/>
      <c r="H12" s="24" t="s">
        <v>21</v>
      </c>
      <c r="I12" s="25">
        <f>SUM(I9:I11)</f>
        <v>0</v>
      </c>
      <c r="P12" s="3"/>
    </row>
    <row r="13" spans="4:16" s="26" customFormat="1" ht="21" thickTop="1">
      <c r="D13" s="27"/>
      <c r="E13" s="28"/>
      <c r="F13" s="28"/>
      <c r="P13" s="3"/>
    </row>
    <row r="14" spans="2:16" ht="17.25">
      <c r="B14" s="5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3"/>
    </row>
    <row r="15" spans="3:16" ht="18" customHeight="1">
      <c r="C15" s="29"/>
      <c r="D15" s="30" t="s">
        <v>23</v>
      </c>
      <c r="E15" s="19" t="s">
        <v>24</v>
      </c>
      <c r="F15" s="19" t="s">
        <v>25</v>
      </c>
      <c r="G15" s="31" t="s">
        <v>26</v>
      </c>
      <c r="H15" s="31"/>
      <c r="I15" s="19" t="s">
        <v>27</v>
      </c>
      <c r="J15" s="31" t="s">
        <v>28</v>
      </c>
      <c r="K15" s="31"/>
      <c r="L15" s="31"/>
      <c r="M15" s="31" t="s">
        <v>29</v>
      </c>
      <c r="N15" s="31"/>
      <c r="P15" s="3"/>
    </row>
    <row r="16" spans="3:24" ht="14.25">
      <c r="C16" s="32" t="s">
        <v>10</v>
      </c>
      <c r="D16" s="33">
        <v>5123</v>
      </c>
      <c r="E16" s="34">
        <v>29901</v>
      </c>
      <c r="F16" s="34">
        <v>29902</v>
      </c>
      <c r="G16" s="35">
        <v>29903</v>
      </c>
      <c r="H16" s="35"/>
      <c r="I16" s="34">
        <v>29904</v>
      </c>
      <c r="J16" s="35">
        <v>29905</v>
      </c>
      <c r="K16" s="35"/>
      <c r="L16" s="35"/>
      <c r="M16" s="35">
        <v>29906</v>
      </c>
      <c r="N16" s="35"/>
      <c r="P16" s="3"/>
      <c r="Q16" s="6" t="s">
        <v>30</v>
      </c>
      <c r="R16" s="7" t="s">
        <v>31</v>
      </c>
      <c r="S16" s="7" t="s">
        <v>32</v>
      </c>
      <c r="T16" s="7" t="s">
        <v>33</v>
      </c>
      <c r="U16" s="7" t="s">
        <v>34</v>
      </c>
      <c r="V16" s="7" t="s">
        <v>35</v>
      </c>
      <c r="W16" s="7" t="s">
        <v>36</v>
      </c>
      <c r="X16" s="8" t="s">
        <v>37</v>
      </c>
    </row>
    <row r="17" spans="1:24" s="41" customFormat="1" ht="14.25">
      <c r="A17" s="1">
        <f>$E$4</f>
        <v>0</v>
      </c>
      <c r="B17" s="36" t="s">
        <v>38</v>
      </c>
      <c r="C17" s="37" t="s">
        <v>39</v>
      </c>
      <c r="D17" s="38"/>
      <c r="E17" s="39"/>
      <c r="F17" s="39"/>
      <c r="G17" s="40"/>
      <c r="H17" s="40"/>
      <c r="I17" s="39"/>
      <c r="J17" s="40"/>
      <c r="K17" s="40"/>
      <c r="L17" s="40"/>
      <c r="M17" s="40"/>
      <c r="N17" s="40"/>
      <c r="P17" s="3"/>
      <c r="Q17" s="42">
        <f>IF(D17="","",$E$4)</f>
      </c>
      <c r="R17" s="43">
        <f>IF(D17="","",D17)</f>
      </c>
      <c r="S17" s="43">
        <f aca="true" t="shared" si="0" ref="S17:U18">IF(E17="","",100000000+VALUE(LEFT($Q17,6))*100+VALUE(RIGHT(E17,2)))</f>
      </c>
      <c r="T17" s="43">
        <f t="shared" si="0"/>
      </c>
      <c r="U17" s="43">
        <f t="shared" si="0"/>
      </c>
      <c r="V17" s="43">
        <f>IF(I17="","",100000000+VALUE(LEFT($Q17,6))*100+VALUE(RIGHT(I17,2)))</f>
      </c>
      <c r="W17" s="43">
        <f>IF(J17="","",100000000+VALUE(LEFT($Q17,6))*100+VALUE(RIGHT(J17,2)))</f>
      </c>
      <c r="X17" s="44">
        <f>IF(M17="","",100000000+VALUE(LEFT($Q17,6))*100+VALUE(RIGHT(M17,2)))</f>
      </c>
    </row>
    <row r="18" spans="1:24" ht="14.25">
      <c r="A18" s="1">
        <f>$E$4</f>
        <v>0</v>
      </c>
      <c r="B18" s="36"/>
      <c r="C18" s="45" t="s">
        <v>41</v>
      </c>
      <c r="D18" s="39"/>
      <c r="E18" s="39"/>
      <c r="F18" s="39"/>
      <c r="G18" s="40"/>
      <c r="H18" s="40"/>
      <c r="I18" s="39"/>
      <c r="J18" s="40"/>
      <c r="K18" s="40"/>
      <c r="L18" s="40"/>
      <c r="M18" s="40"/>
      <c r="N18" s="40"/>
      <c r="P18" s="3"/>
      <c r="Q18" s="42">
        <f>IF(D18="","",$E$4)</f>
      </c>
      <c r="R18" s="43">
        <f>IF(D18="","",D18)</f>
      </c>
      <c r="S18" s="43">
        <f t="shared" si="0"/>
      </c>
      <c r="T18" s="43">
        <f t="shared" si="0"/>
      </c>
      <c r="U18" s="43">
        <f t="shared" si="0"/>
      </c>
      <c r="V18" s="43">
        <f>IF(I18="","",100000000+VALUE(LEFT($Q18,6))*100+VALUE(RIGHT(I18,2)))</f>
      </c>
      <c r="W18" s="43">
        <f>IF(J18="","",100000000+VALUE(LEFT($Q18,6))*100+VALUE(RIGHT(J18,2)))</f>
      </c>
      <c r="X18" s="44">
        <f>IF(M18="","",100000000+VALUE(LEFT($Q18,6))*100+VALUE(RIGHT(M18,2)))</f>
      </c>
    </row>
    <row r="19" spans="1:24" ht="14.25">
      <c r="A19" s="1">
        <f>$E$4</f>
        <v>0</v>
      </c>
      <c r="B19" s="47" t="s">
        <v>42</v>
      </c>
      <c r="C19" s="48" t="s">
        <v>39</v>
      </c>
      <c r="D19" s="38"/>
      <c r="E19" s="39"/>
      <c r="F19" s="39"/>
      <c r="G19" s="40"/>
      <c r="H19" s="40"/>
      <c r="I19" s="39"/>
      <c r="J19" s="40"/>
      <c r="K19" s="46"/>
      <c r="L19" s="46"/>
      <c r="M19" s="40"/>
      <c r="N19" s="40"/>
      <c r="P19" s="3"/>
      <c r="Q19" s="42">
        <f>IF(D19="","",$E$4)</f>
      </c>
      <c r="R19" s="43">
        <f>IF(D19="","",D19)</f>
      </c>
      <c r="S19" s="43">
        <f aca="true" t="shared" si="1" ref="S19:U20">IF(E19="","",200000000+VALUE(LEFT($Q19,6))*100+VALUE(RIGHT(E19,2)))</f>
      </c>
      <c r="T19" s="43">
        <f t="shared" si="1"/>
      </c>
      <c r="U19" s="43">
        <f t="shared" si="1"/>
      </c>
      <c r="V19" s="43">
        <f>IF(I19="","",200000000+VALUE(LEFT($Q19,6))*100+VALUE(RIGHT(I19,2)))</f>
      </c>
      <c r="W19" s="43">
        <f>IF(J19="","",200000000+VALUE(LEFT($Q19,6))*100+VALUE(RIGHT(J19,2)))</f>
      </c>
      <c r="X19" s="44">
        <f>IF(M19="","",200000000+VALUE(LEFT($Q19,6))*100+VALUE(RIGHT(M19,2)))</f>
      </c>
    </row>
    <row r="20" spans="1:24" ht="14.25">
      <c r="A20" s="1">
        <f>$E$4</f>
        <v>0</v>
      </c>
      <c r="B20" s="47"/>
      <c r="C20" s="49" t="s">
        <v>41</v>
      </c>
      <c r="D20" s="39"/>
      <c r="E20" s="39"/>
      <c r="F20" s="39"/>
      <c r="G20" s="40"/>
      <c r="H20" s="40"/>
      <c r="I20" s="39"/>
      <c r="J20" s="40"/>
      <c r="K20" s="40"/>
      <c r="L20" s="40"/>
      <c r="M20" s="40"/>
      <c r="N20" s="40"/>
      <c r="P20" s="3"/>
      <c r="Q20" s="42">
        <f>IF(D20="","",$E$4)</f>
      </c>
      <c r="R20" s="43">
        <f>IF(D20="","",D20)</f>
      </c>
      <c r="S20" s="43">
        <f t="shared" si="1"/>
      </c>
      <c r="T20" s="43">
        <f t="shared" si="1"/>
      </c>
      <c r="U20" s="43">
        <f t="shared" si="1"/>
      </c>
      <c r="V20" s="43">
        <f>IF(I20="","",200000000+VALUE(LEFT($Q20,6))*100+VALUE(RIGHT(I20,2)))</f>
      </c>
      <c r="W20" s="43">
        <f>IF(J20="","",200000000+VALUE(LEFT($Q20,6))*100+VALUE(RIGHT(J20,2)))</f>
      </c>
      <c r="X20" s="44">
        <f>IF(M20="","",200000000+VALUE(LEFT($Q20,6))*100+VALUE(RIGHT(M20,2)))</f>
      </c>
    </row>
    <row r="21" spans="4:16" s="26" customFormat="1" ht="20.25">
      <c r="D21" s="27"/>
      <c r="E21" s="28"/>
      <c r="F21" s="28"/>
      <c r="P21" s="3"/>
    </row>
    <row r="22" spans="2:16" ht="17.25">
      <c r="B22" s="53" t="s">
        <v>43</v>
      </c>
      <c r="C22" s="54"/>
      <c r="D22" s="55"/>
      <c r="E22" s="56"/>
      <c r="F22" s="56"/>
      <c r="G22" s="56"/>
      <c r="H22" s="56"/>
      <c r="I22" s="56"/>
      <c r="P22" s="3"/>
    </row>
    <row r="23" spans="2:16" ht="17.25" customHeight="1">
      <c r="B23" s="5" t="s">
        <v>44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P23" s="3"/>
    </row>
    <row r="24" spans="2:25" ht="13.5">
      <c r="B24" s="57" t="s">
        <v>45</v>
      </c>
      <c r="C24" s="57" t="s">
        <v>8</v>
      </c>
      <c r="D24" s="57"/>
      <c r="E24" s="57" t="s">
        <v>46</v>
      </c>
      <c r="F24" s="57"/>
      <c r="G24" s="58" t="s">
        <v>47</v>
      </c>
      <c r="H24" s="58" t="s">
        <v>48</v>
      </c>
      <c r="I24" s="59" t="s">
        <v>49</v>
      </c>
      <c r="J24" s="60" t="s">
        <v>50</v>
      </c>
      <c r="K24" s="61" t="s">
        <v>51</v>
      </c>
      <c r="L24" s="61" t="s">
        <v>52</v>
      </c>
      <c r="M24" s="62" t="s">
        <v>53</v>
      </c>
      <c r="N24" s="63" t="s">
        <v>54</v>
      </c>
      <c r="O24" s="64"/>
      <c r="P24" s="3"/>
      <c r="Q24" s="65"/>
      <c r="R24" s="66"/>
      <c r="S24" s="67"/>
      <c r="T24" s="66"/>
      <c r="U24" s="66"/>
      <c r="V24" s="66"/>
      <c r="W24" s="66"/>
      <c r="X24" s="7"/>
      <c r="Y24" s="8"/>
    </row>
    <row r="25" spans="2:25" ht="13.5">
      <c r="B25" s="68"/>
      <c r="C25" s="69" t="s">
        <v>55</v>
      </c>
      <c r="D25" s="69" t="s">
        <v>56</v>
      </c>
      <c r="E25" s="69" t="s">
        <v>57</v>
      </c>
      <c r="F25" s="69" t="s">
        <v>58</v>
      </c>
      <c r="G25" s="70"/>
      <c r="H25" s="70"/>
      <c r="I25" s="68"/>
      <c r="J25" s="69"/>
      <c r="K25" s="71" t="s">
        <v>59</v>
      </c>
      <c r="L25" s="71" t="s">
        <v>60</v>
      </c>
      <c r="M25" s="72"/>
      <c r="N25" s="73" t="s">
        <v>61</v>
      </c>
      <c r="O25" s="64"/>
      <c r="P25" s="3"/>
      <c r="Q25" s="74" t="s">
        <v>62</v>
      </c>
      <c r="R25" s="75" t="s">
        <v>63</v>
      </c>
      <c r="S25" s="76" t="s">
        <v>64</v>
      </c>
      <c r="T25" s="75" t="s">
        <v>65</v>
      </c>
      <c r="U25" s="75" t="s">
        <v>66</v>
      </c>
      <c r="V25" s="75" t="s">
        <v>67</v>
      </c>
      <c r="W25" s="75" t="s">
        <v>68</v>
      </c>
      <c r="X25" s="75" t="s">
        <v>69</v>
      </c>
      <c r="Y25" s="77" t="s">
        <v>70</v>
      </c>
    </row>
    <row r="26" spans="2:25" ht="13.5">
      <c r="B26" s="78"/>
      <c r="C26" s="79"/>
      <c r="D26" s="80"/>
      <c r="E26" s="80"/>
      <c r="F26" s="80"/>
      <c r="G26" s="80"/>
      <c r="H26" s="80"/>
      <c r="I26" s="81"/>
      <c r="J26" s="80"/>
      <c r="K26" s="80"/>
      <c r="L26" s="82"/>
      <c r="M26" s="80"/>
      <c r="N26" s="83"/>
      <c r="O26" s="84"/>
      <c r="P26" s="3"/>
      <c r="Q26" s="85">
        <f>IF(C26="","",T26*100000000+V26*100+VALUE(RIGHT(W26,2)))</f>
      </c>
      <c r="R26" s="86" t="str">
        <f>IF(LEN(C26)+LEN(D26)&lt;4,C26&amp;"    "&amp;D26&amp;" "&amp;G26,IF(LEN(C26)+LEN(D26)&gt;4,C26&amp;D26&amp;" "&amp;G26,C26&amp;"  "&amp;D26&amp;" "&amp;G26))</f>
        <v>     </v>
      </c>
      <c r="S26" s="87" t="str">
        <f>E26&amp;" "&amp;F26</f>
        <v> </v>
      </c>
      <c r="T26" s="86">
        <f>IF(H26="男",1,IF(H26="女",2,""))</f>
      </c>
      <c r="U26" s="86">
        <f>IF(C26="","",11)</f>
      </c>
      <c r="V26" s="86">
        <f>IF(C26="","",VALUE(LEFT($E$4,6)))</f>
      </c>
      <c r="W26" s="86">
        <f>IF(B26="","",B26)</f>
      </c>
      <c r="X26" s="87">
        <f>IF(I26="","",IF(VLOOKUP(I26,$A$216:$C$240,3,FALSE)&gt;=71,VLOOKUP(I26,$A$216:$C$240,2,FALSE)&amp;TEXT(K26,"00")&amp;TEXT(L26,"00"),VLOOKUP(I26,$A$216:$C$240,2,FALSE)&amp;TEXT(J26,"00")&amp;TEXT(K26,"00")&amp;IF(M26="手",TEXT(L26,"0"),TEXT(L26,"00"))))</f>
      </c>
      <c r="Y26" s="88">
        <f>IF(N26="","",N26)</f>
      </c>
    </row>
    <row r="27" spans="2:25" ht="13.5">
      <c r="B27" s="89"/>
      <c r="C27" s="90"/>
      <c r="D27" s="91"/>
      <c r="E27" s="91"/>
      <c r="F27" s="91"/>
      <c r="G27" s="91"/>
      <c r="H27" s="91"/>
      <c r="I27" s="92"/>
      <c r="J27" s="91"/>
      <c r="K27" s="91"/>
      <c r="L27" s="93"/>
      <c r="M27" s="91"/>
      <c r="N27" s="94"/>
      <c r="O27" s="84"/>
      <c r="P27" s="3"/>
      <c r="Q27" s="42">
        <f aca="true" t="shared" si="2" ref="Q27:Q90">IF(C27="","",T27*100000000+V27*100+RIGHT(W27,2))</f>
      </c>
      <c r="R27" s="43" t="str">
        <f aca="true" t="shared" si="3" ref="R27:R90">IF(LEN(C27)+LEN(D27)&lt;4,C27&amp;"    "&amp;D27&amp;" "&amp;G27,IF(LEN(C27)+LEN(D27)&gt;4,C27&amp;D27&amp;" "&amp;G27,C27&amp;"  "&amp;D27&amp;" "&amp;G27))</f>
        <v>     </v>
      </c>
      <c r="S27" s="95" t="str">
        <f aca="true" t="shared" si="4" ref="S27:S90">E27&amp;" "&amp;F27</f>
        <v> </v>
      </c>
      <c r="T27" s="43">
        <f aca="true" t="shared" si="5" ref="T27:T90">IF(H27="男",1,IF(H27="女",2,""))</f>
      </c>
      <c r="U27" s="43">
        <f aca="true" t="shared" si="6" ref="U27:U90">IF(C27="","",11)</f>
      </c>
      <c r="V27" s="43">
        <f aca="true" t="shared" si="7" ref="V27:V90">IF(C27="","",VALUE(LEFT($E$4,6)))</f>
      </c>
      <c r="W27" s="43">
        <f aca="true" t="shared" si="8" ref="W27:W90">IF(B27="","",B27)</f>
      </c>
      <c r="X27" s="95">
        <f>IF(I27="","",IF(VLOOKUP(I27,$A$216:$C$240,3,FALSE)&gt;=71,VLOOKUP(I27,$A$216:$C$240,2,FALSE)&amp;TEXT(K27,"00")&amp;TEXT(L27,"00"),VLOOKUP(I27,$A$216:$C$240,2,FALSE)&amp;TEXT(J27,"00")&amp;TEXT(K27,"00")&amp;IF(M27="手",TEXT(L27,"0"),TEXT(L27,"00"))))</f>
      </c>
      <c r="Y27" s="44">
        <f aca="true" t="shared" si="9" ref="Y27:Y90">IF(N27="","",N27)</f>
      </c>
    </row>
    <row r="28" spans="2:25" ht="13.5">
      <c r="B28" s="89"/>
      <c r="C28" s="90"/>
      <c r="D28" s="91"/>
      <c r="E28" s="91"/>
      <c r="F28" s="91"/>
      <c r="G28" s="91"/>
      <c r="H28" s="91"/>
      <c r="I28" s="92"/>
      <c r="J28" s="91"/>
      <c r="K28" s="91"/>
      <c r="L28" s="93"/>
      <c r="M28" s="91"/>
      <c r="N28" s="94"/>
      <c r="O28" s="84"/>
      <c r="P28" s="3"/>
      <c r="Q28" s="42">
        <f t="shared" si="2"/>
      </c>
      <c r="R28" s="43" t="str">
        <f t="shared" si="3"/>
        <v>     </v>
      </c>
      <c r="S28" s="95" t="str">
        <f t="shared" si="4"/>
        <v> </v>
      </c>
      <c r="T28" s="43">
        <f t="shared" si="5"/>
      </c>
      <c r="U28" s="43">
        <f t="shared" si="6"/>
      </c>
      <c r="V28" s="43">
        <f t="shared" si="7"/>
      </c>
      <c r="W28" s="43">
        <f t="shared" si="8"/>
      </c>
      <c r="X28" s="95">
        <f>IF(I28="","",IF(VLOOKUP(I28,$A$216:$C$240,3,FALSE)&gt;=71,VLOOKUP(I28,$A$216:$C$240,2,FALSE)&amp;TEXT(K28,"00")&amp;TEXT(L28,"00"),VLOOKUP(I28,$A$216:$C$240,2,FALSE)&amp;TEXT(J28,"00")&amp;TEXT(K28,"00")&amp;IF(M28="手",TEXT(L28,"0"),TEXT(L28,"00"))))</f>
      </c>
      <c r="Y28" s="44">
        <f t="shared" si="9"/>
      </c>
    </row>
    <row r="29" spans="2:25" ht="13.5">
      <c r="B29" s="89"/>
      <c r="C29" s="90"/>
      <c r="D29" s="91"/>
      <c r="E29" s="91"/>
      <c r="F29" s="91"/>
      <c r="G29" s="91"/>
      <c r="H29" s="91"/>
      <c r="I29" s="92"/>
      <c r="J29" s="91"/>
      <c r="K29" s="91"/>
      <c r="L29" s="93"/>
      <c r="M29" s="91"/>
      <c r="N29" s="94"/>
      <c r="O29" s="84"/>
      <c r="P29" s="3"/>
      <c r="Q29" s="42">
        <f t="shared" si="2"/>
      </c>
      <c r="R29" s="43" t="str">
        <f t="shared" si="3"/>
        <v>     </v>
      </c>
      <c r="S29" s="95" t="str">
        <f t="shared" si="4"/>
        <v> </v>
      </c>
      <c r="T29" s="43">
        <f t="shared" si="5"/>
      </c>
      <c r="U29" s="43">
        <f t="shared" si="6"/>
      </c>
      <c r="V29" s="43">
        <f t="shared" si="7"/>
      </c>
      <c r="W29" s="43">
        <f t="shared" si="8"/>
      </c>
      <c r="X29" s="95">
        <f>IF(I29="","",IF(VLOOKUP(I29,$A$216:$C$240,3,FALSE)&gt;=71,VLOOKUP(I29,$A$216:$C$240,2,FALSE)&amp;TEXT(K29,"00")&amp;TEXT(L29,"00"),VLOOKUP(I29,$A$216:$C$240,2,FALSE)&amp;TEXT(J29,"00")&amp;TEXT(K29,"00")&amp;IF(M29="手",TEXT(L29,"0"),TEXT(L29,"00"))))</f>
      </c>
      <c r="Y29" s="44">
        <f t="shared" si="9"/>
      </c>
    </row>
    <row r="30" spans="2:25" ht="13.5">
      <c r="B30" s="89"/>
      <c r="C30" s="90"/>
      <c r="D30" s="91"/>
      <c r="E30" s="91"/>
      <c r="F30" s="91"/>
      <c r="G30" s="91"/>
      <c r="H30" s="91"/>
      <c r="I30" s="92"/>
      <c r="J30" s="91"/>
      <c r="K30" s="91"/>
      <c r="L30" s="93"/>
      <c r="M30" s="91"/>
      <c r="N30" s="94"/>
      <c r="O30" s="84"/>
      <c r="P30" s="3"/>
      <c r="Q30" s="42">
        <f t="shared" si="2"/>
      </c>
      <c r="R30" s="43" t="str">
        <f t="shared" si="3"/>
        <v>     </v>
      </c>
      <c r="S30" s="95" t="str">
        <f t="shared" si="4"/>
        <v> </v>
      </c>
      <c r="T30" s="43">
        <f t="shared" si="5"/>
      </c>
      <c r="U30" s="43">
        <f t="shared" si="6"/>
      </c>
      <c r="V30" s="43">
        <f t="shared" si="7"/>
      </c>
      <c r="W30" s="43">
        <f t="shared" si="8"/>
      </c>
      <c r="X30" s="95">
        <f>IF(I30="","",IF(VLOOKUP(I30,$A$216:$C$240,3,FALSE)&gt;=71,VLOOKUP(I30,$A$216:$C$240,2,FALSE)&amp;TEXT(K30,"00")&amp;TEXT(L30,"00"),VLOOKUP(I30,$A$216:$C$240,2,FALSE)&amp;TEXT(J30,"00")&amp;TEXT(K30,"00")&amp;IF(M30="手",TEXT(L30,"0"),TEXT(L30,"00"))))</f>
      </c>
      <c r="Y30" s="44">
        <f t="shared" si="9"/>
      </c>
    </row>
    <row r="31" spans="2:25" ht="13.5">
      <c r="B31" s="89"/>
      <c r="C31" s="90"/>
      <c r="D31" s="91"/>
      <c r="E31" s="91"/>
      <c r="F31" s="91"/>
      <c r="G31" s="91"/>
      <c r="H31" s="91"/>
      <c r="I31" s="92"/>
      <c r="J31" s="91"/>
      <c r="K31" s="91"/>
      <c r="L31" s="93"/>
      <c r="M31" s="91"/>
      <c r="N31" s="94"/>
      <c r="O31" s="84"/>
      <c r="P31" s="3"/>
      <c r="Q31" s="42">
        <f t="shared" si="2"/>
      </c>
      <c r="R31" s="43" t="str">
        <f t="shared" si="3"/>
        <v>     </v>
      </c>
      <c r="S31" s="95" t="str">
        <f t="shared" si="4"/>
        <v> </v>
      </c>
      <c r="T31" s="43">
        <f t="shared" si="5"/>
      </c>
      <c r="U31" s="43">
        <f t="shared" si="6"/>
      </c>
      <c r="V31" s="43">
        <f t="shared" si="7"/>
      </c>
      <c r="W31" s="43">
        <f t="shared" si="8"/>
      </c>
      <c r="X31" s="95">
        <f>IF(I31="","",IF(VLOOKUP(I31,$A$216:$C$240,3,FALSE)&gt;=71,VLOOKUP(I31,$A$216:$C$240,2,FALSE)&amp;TEXT(K31,"00")&amp;TEXT(L31,"00"),VLOOKUP(I31,$A$216:$C$240,2,FALSE)&amp;TEXT(J31,"00")&amp;TEXT(K31,"00")&amp;IF(M31="手",TEXT(L31,"0"),TEXT(L31,"00"))))</f>
      </c>
      <c r="Y31" s="44">
        <f t="shared" si="9"/>
      </c>
    </row>
    <row r="32" spans="2:25" ht="13.5">
      <c r="B32" s="89"/>
      <c r="C32" s="90"/>
      <c r="D32" s="91"/>
      <c r="E32" s="91"/>
      <c r="F32" s="91"/>
      <c r="G32" s="91"/>
      <c r="H32" s="91"/>
      <c r="I32" s="92"/>
      <c r="J32" s="91"/>
      <c r="K32" s="91"/>
      <c r="L32" s="93"/>
      <c r="M32" s="91"/>
      <c r="N32" s="94"/>
      <c r="O32" s="84"/>
      <c r="P32" s="3"/>
      <c r="Q32" s="42">
        <f t="shared" si="2"/>
      </c>
      <c r="R32" s="43" t="str">
        <f t="shared" si="3"/>
        <v>     </v>
      </c>
      <c r="S32" s="95" t="str">
        <f t="shared" si="4"/>
        <v> </v>
      </c>
      <c r="T32" s="43">
        <f t="shared" si="5"/>
      </c>
      <c r="U32" s="43">
        <f t="shared" si="6"/>
      </c>
      <c r="V32" s="43">
        <f t="shared" si="7"/>
      </c>
      <c r="W32" s="43">
        <f t="shared" si="8"/>
      </c>
      <c r="X32" s="95">
        <f>IF(I32="","",IF(VLOOKUP(I32,$A$216:$C$240,3,FALSE)&gt;=71,VLOOKUP(I32,$A$216:$C$240,2,FALSE)&amp;TEXT(K32,"00")&amp;TEXT(L32,"00"),VLOOKUP(I32,$A$216:$C$240,2,FALSE)&amp;TEXT(J32,"00")&amp;TEXT(K32,"00")&amp;IF(M32="手",TEXT(L32,"0"),TEXT(L32,"00"))))</f>
      </c>
      <c r="Y32" s="44">
        <f t="shared" si="9"/>
      </c>
    </row>
    <row r="33" spans="2:25" ht="13.5">
      <c r="B33" s="89"/>
      <c r="C33" s="90"/>
      <c r="D33" s="91"/>
      <c r="E33" s="91"/>
      <c r="F33" s="91"/>
      <c r="G33" s="91"/>
      <c r="H33" s="91"/>
      <c r="I33" s="92"/>
      <c r="J33" s="91"/>
      <c r="K33" s="91"/>
      <c r="L33" s="93"/>
      <c r="M33" s="91"/>
      <c r="N33" s="94"/>
      <c r="O33" s="84"/>
      <c r="P33" s="3"/>
      <c r="Q33" s="42">
        <f t="shared" si="2"/>
      </c>
      <c r="R33" s="43" t="str">
        <f t="shared" si="3"/>
        <v>     </v>
      </c>
      <c r="S33" s="95" t="str">
        <f t="shared" si="4"/>
        <v> </v>
      </c>
      <c r="T33" s="43">
        <f t="shared" si="5"/>
      </c>
      <c r="U33" s="43">
        <f t="shared" si="6"/>
      </c>
      <c r="V33" s="43">
        <f t="shared" si="7"/>
      </c>
      <c r="W33" s="43">
        <f t="shared" si="8"/>
      </c>
      <c r="X33" s="95">
        <f>IF(I33="","",IF(VLOOKUP(I33,$A$216:$C$240,3,FALSE)&gt;=71,VLOOKUP(I33,$A$216:$C$240,2,FALSE)&amp;TEXT(K33,"00")&amp;TEXT(L33,"00"),VLOOKUP(I33,$A$216:$C$240,2,FALSE)&amp;TEXT(J33,"00")&amp;TEXT(K33,"00")&amp;IF(M33="手",TEXT(L33,"0"),TEXT(L33,"00"))))</f>
      </c>
      <c r="Y33" s="44">
        <f t="shared" si="9"/>
      </c>
    </row>
    <row r="34" spans="2:25" ht="13.5">
      <c r="B34" s="89"/>
      <c r="C34" s="90"/>
      <c r="D34" s="91"/>
      <c r="E34" s="91"/>
      <c r="F34" s="91"/>
      <c r="G34" s="91"/>
      <c r="H34" s="91"/>
      <c r="I34" s="92"/>
      <c r="J34" s="91"/>
      <c r="K34" s="91"/>
      <c r="L34" s="93"/>
      <c r="M34" s="91"/>
      <c r="N34" s="94"/>
      <c r="O34" s="84"/>
      <c r="P34" s="3"/>
      <c r="Q34" s="42">
        <f t="shared" si="2"/>
      </c>
      <c r="R34" s="43" t="str">
        <f t="shared" si="3"/>
        <v>     </v>
      </c>
      <c r="S34" s="95" t="str">
        <f t="shared" si="4"/>
        <v> </v>
      </c>
      <c r="T34" s="43">
        <f t="shared" si="5"/>
      </c>
      <c r="U34" s="43">
        <f t="shared" si="6"/>
      </c>
      <c r="V34" s="43">
        <f t="shared" si="7"/>
      </c>
      <c r="W34" s="43">
        <f t="shared" si="8"/>
      </c>
      <c r="X34" s="95">
        <f>IF(I34="","",IF(VLOOKUP(I34,$A$216:$C$240,3,FALSE)&gt;=71,VLOOKUP(I34,$A$216:$C$240,2,FALSE)&amp;TEXT(K34,"00")&amp;TEXT(L34,"00"),VLOOKUP(I34,$A$216:$C$240,2,FALSE)&amp;TEXT(J34,"00")&amp;TEXT(K34,"00")&amp;IF(M34="手",TEXT(L34,"0"),TEXT(L34,"00"))))</f>
      </c>
      <c r="Y34" s="44">
        <f t="shared" si="9"/>
      </c>
    </row>
    <row r="35" spans="2:25" ht="13.5">
      <c r="B35" s="89"/>
      <c r="C35" s="90"/>
      <c r="D35" s="91"/>
      <c r="E35" s="91"/>
      <c r="F35" s="91"/>
      <c r="G35" s="91"/>
      <c r="H35" s="91"/>
      <c r="I35" s="92"/>
      <c r="J35" s="91"/>
      <c r="K35" s="91"/>
      <c r="L35" s="93"/>
      <c r="M35" s="91"/>
      <c r="N35" s="94"/>
      <c r="O35" s="84"/>
      <c r="P35" s="3"/>
      <c r="Q35" s="42">
        <f t="shared" si="2"/>
      </c>
      <c r="R35" s="43" t="str">
        <f t="shared" si="3"/>
        <v>     </v>
      </c>
      <c r="S35" s="95" t="str">
        <f t="shared" si="4"/>
        <v> </v>
      </c>
      <c r="T35" s="43">
        <f t="shared" si="5"/>
      </c>
      <c r="U35" s="43">
        <f t="shared" si="6"/>
      </c>
      <c r="V35" s="43">
        <f t="shared" si="7"/>
      </c>
      <c r="W35" s="43">
        <f t="shared" si="8"/>
      </c>
      <c r="X35" s="95">
        <f>IF(I35="","",IF(VLOOKUP(I35,$A$216:$C$240,3,FALSE)&gt;=71,VLOOKUP(I35,$A$216:$C$240,2,FALSE)&amp;TEXT(K35,"00")&amp;TEXT(L35,"00"),VLOOKUP(I35,$A$216:$C$240,2,FALSE)&amp;TEXT(J35,"00")&amp;TEXT(K35,"00")&amp;IF(M35="手",TEXT(L35,"0"),TEXT(L35,"00"))))</f>
      </c>
      <c r="Y35" s="44">
        <f t="shared" si="9"/>
      </c>
    </row>
    <row r="36" spans="2:25" ht="13.5">
      <c r="B36" s="89"/>
      <c r="C36" s="90"/>
      <c r="D36" s="91"/>
      <c r="E36" s="91"/>
      <c r="F36" s="91"/>
      <c r="G36" s="91"/>
      <c r="H36" s="91"/>
      <c r="I36" s="92"/>
      <c r="J36" s="91"/>
      <c r="K36" s="91"/>
      <c r="L36" s="93"/>
      <c r="M36" s="91"/>
      <c r="N36" s="94"/>
      <c r="O36" s="84"/>
      <c r="P36" s="3"/>
      <c r="Q36" s="42">
        <f t="shared" si="2"/>
      </c>
      <c r="R36" s="43" t="str">
        <f t="shared" si="3"/>
        <v>     </v>
      </c>
      <c r="S36" s="95" t="str">
        <f t="shared" si="4"/>
        <v> </v>
      </c>
      <c r="T36" s="43">
        <f t="shared" si="5"/>
      </c>
      <c r="U36" s="43">
        <f t="shared" si="6"/>
      </c>
      <c r="V36" s="43">
        <f t="shared" si="7"/>
      </c>
      <c r="W36" s="43">
        <f t="shared" si="8"/>
      </c>
      <c r="X36" s="95">
        <f>IF(I36="","",IF(VLOOKUP(I36,$A$216:$C$240,3,FALSE)&gt;=71,VLOOKUP(I36,$A$216:$C$240,2,FALSE)&amp;TEXT(K36,"00")&amp;TEXT(L36,"00"),VLOOKUP(I36,$A$216:$C$240,2,FALSE)&amp;TEXT(J36,"00")&amp;TEXT(K36,"00")&amp;IF(M36="手",TEXT(L36,"0"),TEXT(L36,"00"))))</f>
      </c>
      <c r="Y36" s="44">
        <f t="shared" si="9"/>
      </c>
    </row>
    <row r="37" spans="2:25" ht="13.5">
      <c r="B37" s="89"/>
      <c r="C37" s="90"/>
      <c r="D37" s="91"/>
      <c r="E37" s="91"/>
      <c r="F37" s="91"/>
      <c r="G37" s="91"/>
      <c r="H37" s="91"/>
      <c r="I37" s="92"/>
      <c r="J37" s="91"/>
      <c r="K37" s="91"/>
      <c r="L37" s="93"/>
      <c r="M37" s="91"/>
      <c r="N37" s="94"/>
      <c r="O37" s="84"/>
      <c r="P37" s="3"/>
      <c r="Q37" s="42">
        <f t="shared" si="2"/>
      </c>
      <c r="R37" s="43" t="str">
        <f t="shared" si="3"/>
        <v>     </v>
      </c>
      <c r="S37" s="95" t="str">
        <f t="shared" si="4"/>
        <v> </v>
      </c>
      <c r="T37" s="43">
        <f t="shared" si="5"/>
      </c>
      <c r="U37" s="43">
        <f t="shared" si="6"/>
      </c>
      <c r="V37" s="43">
        <f t="shared" si="7"/>
      </c>
      <c r="W37" s="43">
        <f t="shared" si="8"/>
      </c>
      <c r="X37" s="95">
        <f>IF(I37="","",IF(VLOOKUP(I37,$A$216:$C$240,3,FALSE)&gt;=71,VLOOKUP(I37,$A$216:$C$240,2,FALSE)&amp;TEXT(K37,"00")&amp;TEXT(L37,"00"),VLOOKUP(I37,$A$216:$C$240,2,FALSE)&amp;TEXT(J37,"00")&amp;TEXT(K37,"00")&amp;IF(M37="手",TEXT(L37,"0"),TEXT(L37,"00"))))</f>
      </c>
      <c r="Y37" s="44">
        <f t="shared" si="9"/>
      </c>
    </row>
    <row r="38" spans="2:25" ht="13.5">
      <c r="B38" s="89"/>
      <c r="C38" s="90"/>
      <c r="D38" s="91"/>
      <c r="E38" s="91"/>
      <c r="F38" s="91"/>
      <c r="G38" s="91"/>
      <c r="H38" s="91"/>
      <c r="I38" s="92"/>
      <c r="J38" s="91"/>
      <c r="K38" s="91"/>
      <c r="L38" s="93"/>
      <c r="M38" s="91"/>
      <c r="N38" s="94"/>
      <c r="O38" s="84"/>
      <c r="P38" s="3"/>
      <c r="Q38" s="42">
        <f t="shared" si="2"/>
      </c>
      <c r="R38" s="43" t="str">
        <f t="shared" si="3"/>
        <v>     </v>
      </c>
      <c r="S38" s="95" t="str">
        <f t="shared" si="4"/>
        <v> </v>
      </c>
      <c r="T38" s="43">
        <f t="shared" si="5"/>
      </c>
      <c r="U38" s="43">
        <f t="shared" si="6"/>
      </c>
      <c r="V38" s="43">
        <f t="shared" si="7"/>
      </c>
      <c r="W38" s="43">
        <f t="shared" si="8"/>
      </c>
      <c r="X38" s="95">
        <f>IF(I38="","",IF(VLOOKUP(I38,$A$216:$C$240,3,FALSE)&gt;=71,VLOOKUP(I38,$A$216:$C$240,2,FALSE)&amp;TEXT(K38,"00")&amp;TEXT(L38,"00"),VLOOKUP(I38,$A$216:$C$240,2,FALSE)&amp;TEXT(J38,"00")&amp;TEXT(K38,"00")&amp;IF(M38="手",TEXT(L38,"0"),TEXT(L38,"00"))))</f>
      </c>
      <c r="Y38" s="44">
        <f t="shared" si="9"/>
      </c>
    </row>
    <row r="39" spans="2:25" ht="13.5">
      <c r="B39" s="89"/>
      <c r="C39" s="90"/>
      <c r="D39" s="91"/>
      <c r="E39" s="91"/>
      <c r="F39" s="91"/>
      <c r="G39" s="91"/>
      <c r="H39" s="91"/>
      <c r="I39" s="92"/>
      <c r="J39" s="91"/>
      <c r="K39" s="91"/>
      <c r="L39" s="93"/>
      <c r="M39" s="91"/>
      <c r="N39" s="94"/>
      <c r="O39" s="84"/>
      <c r="P39" s="3"/>
      <c r="Q39" s="42">
        <f t="shared" si="2"/>
      </c>
      <c r="R39" s="43" t="str">
        <f t="shared" si="3"/>
        <v>     </v>
      </c>
      <c r="S39" s="95" t="str">
        <f t="shared" si="4"/>
        <v> </v>
      </c>
      <c r="T39" s="43">
        <f t="shared" si="5"/>
      </c>
      <c r="U39" s="43">
        <f t="shared" si="6"/>
      </c>
      <c r="V39" s="43">
        <f t="shared" si="7"/>
      </c>
      <c r="W39" s="43">
        <f t="shared" si="8"/>
      </c>
      <c r="X39" s="95">
        <f>IF(I39="","",IF(VLOOKUP(I39,$A$216:$C$240,3,FALSE)&gt;=71,VLOOKUP(I39,$A$216:$C$240,2,FALSE)&amp;TEXT(K39,"00")&amp;TEXT(L39,"00"),VLOOKUP(I39,$A$216:$C$240,2,FALSE)&amp;TEXT(J39,"00")&amp;TEXT(K39,"00")&amp;IF(M39="手",TEXT(L39,"0"),TEXT(L39,"00"))))</f>
      </c>
      <c r="Y39" s="44">
        <f t="shared" si="9"/>
      </c>
    </row>
    <row r="40" spans="2:25" ht="13.5">
      <c r="B40" s="89"/>
      <c r="C40" s="90"/>
      <c r="D40" s="91"/>
      <c r="E40" s="91"/>
      <c r="F40" s="91"/>
      <c r="G40" s="91"/>
      <c r="H40" s="91"/>
      <c r="I40" s="92"/>
      <c r="J40" s="91"/>
      <c r="K40" s="91"/>
      <c r="L40" s="93"/>
      <c r="M40" s="91"/>
      <c r="N40" s="94"/>
      <c r="O40" s="84"/>
      <c r="P40" s="3"/>
      <c r="Q40" s="42">
        <f t="shared" si="2"/>
      </c>
      <c r="R40" s="43" t="str">
        <f t="shared" si="3"/>
        <v>     </v>
      </c>
      <c r="S40" s="95" t="str">
        <f t="shared" si="4"/>
        <v> </v>
      </c>
      <c r="T40" s="43">
        <f t="shared" si="5"/>
      </c>
      <c r="U40" s="43">
        <f t="shared" si="6"/>
      </c>
      <c r="V40" s="43">
        <f t="shared" si="7"/>
      </c>
      <c r="W40" s="43">
        <f t="shared" si="8"/>
      </c>
      <c r="X40" s="95">
        <f>IF(I40="","",IF(VLOOKUP(I40,$A$216:$C$240,3,FALSE)&gt;=71,VLOOKUP(I40,$A$216:$C$240,2,FALSE)&amp;TEXT(K40,"00")&amp;TEXT(L40,"00"),VLOOKUP(I40,$A$216:$C$240,2,FALSE)&amp;TEXT(J40,"00")&amp;TEXT(K40,"00")&amp;IF(M40="手",TEXT(L40,"0"),TEXT(L40,"00"))))</f>
      </c>
      <c r="Y40" s="44">
        <f t="shared" si="9"/>
      </c>
    </row>
    <row r="41" spans="2:25" ht="13.5">
      <c r="B41" s="89"/>
      <c r="C41" s="90"/>
      <c r="D41" s="91"/>
      <c r="E41" s="91"/>
      <c r="F41" s="91"/>
      <c r="G41" s="91"/>
      <c r="H41" s="91"/>
      <c r="I41" s="92"/>
      <c r="J41" s="91"/>
      <c r="K41" s="91"/>
      <c r="L41" s="93"/>
      <c r="M41" s="91"/>
      <c r="N41" s="94"/>
      <c r="O41" s="84"/>
      <c r="P41" s="3"/>
      <c r="Q41" s="42">
        <f t="shared" si="2"/>
      </c>
      <c r="R41" s="43" t="str">
        <f t="shared" si="3"/>
        <v>     </v>
      </c>
      <c r="S41" s="95" t="str">
        <f t="shared" si="4"/>
        <v> </v>
      </c>
      <c r="T41" s="43">
        <f t="shared" si="5"/>
      </c>
      <c r="U41" s="43">
        <f t="shared" si="6"/>
      </c>
      <c r="V41" s="43">
        <f t="shared" si="7"/>
      </c>
      <c r="W41" s="43">
        <f t="shared" si="8"/>
      </c>
      <c r="X41" s="95">
        <f>IF(I41="","",IF(VLOOKUP(I41,$A$216:$C$240,3,FALSE)&gt;=71,VLOOKUP(I41,$A$216:$C$240,2,FALSE)&amp;TEXT(K41,"00")&amp;TEXT(L41,"00"),VLOOKUP(I41,$A$216:$C$240,2,FALSE)&amp;TEXT(J41,"00")&amp;TEXT(K41,"00")&amp;IF(M41="手",TEXT(L41,"0"),TEXT(L41,"00"))))</f>
      </c>
      <c r="Y41" s="44">
        <f t="shared" si="9"/>
      </c>
    </row>
    <row r="42" spans="2:25" ht="13.5">
      <c r="B42" s="89"/>
      <c r="C42" s="90"/>
      <c r="D42" s="91"/>
      <c r="E42" s="91"/>
      <c r="F42" s="91"/>
      <c r="G42" s="91"/>
      <c r="H42" s="91"/>
      <c r="I42" s="92"/>
      <c r="J42" s="91"/>
      <c r="K42" s="91"/>
      <c r="L42" s="93"/>
      <c r="M42" s="91"/>
      <c r="N42" s="94"/>
      <c r="O42" s="84"/>
      <c r="P42" s="3"/>
      <c r="Q42" s="42">
        <f t="shared" si="2"/>
      </c>
      <c r="R42" s="43" t="str">
        <f t="shared" si="3"/>
        <v>     </v>
      </c>
      <c r="S42" s="95" t="str">
        <f t="shared" si="4"/>
        <v> </v>
      </c>
      <c r="T42" s="43">
        <f t="shared" si="5"/>
      </c>
      <c r="U42" s="43">
        <f t="shared" si="6"/>
      </c>
      <c r="V42" s="43">
        <f t="shared" si="7"/>
      </c>
      <c r="W42" s="43">
        <f t="shared" si="8"/>
      </c>
      <c r="X42" s="95">
        <f>IF(I42="","",IF(VLOOKUP(I42,$A$216:$C$240,3,FALSE)&gt;=71,VLOOKUP(I42,$A$216:$C$240,2,FALSE)&amp;TEXT(K42,"00")&amp;TEXT(L42,"00"),VLOOKUP(I42,$A$216:$C$240,2,FALSE)&amp;TEXT(J42,"00")&amp;TEXT(K42,"00")&amp;IF(M42="手",TEXT(L42,"0"),TEXT(L42,"00"))))</f>
      </c>
      <c r="Y42" s="44">
        <f t="shared" si="9"/>
      </c>
    </row>
    <row r="43" spans="2:25" ht="13.5">
      <c r="B43" s="89"/>
      <c r="C43" s="90"/>
      <c r="D43" s="91"/>
      <c r="E43" s="91"/>
      <c r="F43" s="91"/>
      <c r="G43" s="91"/>
      <c r="H43" s="91"/>
      <c r="I43" s="92"/>
      <c r="J43" s="91"/>
      <c r="K43" s="91"/>
      <c r="L43" s="93"/>
      <c r="M43" s="91"/>
      <c r="N43" s="94"/>
      <c r="O43" s="84"/>
      <c r="P43" s="3"/>
      <c r="Q43" s="42">
        <f t="shared" si="2"/>
      </c>
      <c r="R43" s="43" t="str">
        <f t="shared" si="3"/>
        <v>     </v>
      </c>
      <c r="S43" s="95" t="str">
        <f t="shared" si="4"/>
        <v> </v>
      </c>
      <c r="T43" s="43">
        <f t="shared" si="5"/>
      </c>
      <c r="U43" s="43">
        <f t="shared" si="6"/>
      </c>
      <c r="V43" s="43">
        <f t="shared" si="7"/>
      </c>
      <c r="W43" s="43">
        <f t="shared" si="8"/>
      </c>
      <c r="X43" s="95">
        <f>IF(I43="","",IF(VLOOKUP(I43,$A$216:$C$240,3,FALSE)&gt;=71,VLOOKUP(I43,$A$216:$C$240,2,FALSE)&amp;TEXT(K43,"00")&amp;TEXT(L43,"00"),VLOOKUP(I43,$A$216:$C$240,2,FALSE)&amp;TEXT(J43,"00")&amp;TEXT(K43,"00")&amp;IF(M43="手",TEXT(L43,"0"),TEXT(L43,"00"))))</f>
      </c>
      <c r="Y43" s="44">
        <f t="shared" si="9"/>
      </c>
    </row>
    <row r="44" spans="2:25" ht="13.5">
      <c r="B44" s="89"/>
      <c r="C44" s="90"/>
      <c r="D44" s="91"/>
      <c r="E44" s="91"/>
      <c r="F44" s="91"/>
      <c r="G44" s="91"/>
      <c r="H44" s="91"/>
      <c r="I44" s="92"/>
      <c r="J44" s="91"/>
      <c r="K44" s="91"/>
      <c r="L44" s="93"/>
      <c r="M44" s="91"/>
      <c r="N44" s="94"/>
      <c r="O44" s="84"/>
      <c r="P44" s="3"/>
      <c r="Q44" s="42">
        <f t="shared" si="2"/>
      </c>
      <c r="R44" s="43" t="str">
        <f t="shared" si="3"/>
        <v>     </v>
      </c>
      <c r="S44" s="95" t="str">
        <f t="shared" si="4"/>
        <v> </v>
      </c>
      <c r="T44" s="43">
        <f t="shared" si="5"/>
      </c>
      <c r="U44" s="43">
        <f t="shared" si="6"/>
      </c>
      <c r="V44" s="43">
        <f t="shared" si="7"/>
      </c>
      <c r="W44" s="43">
        <f t="shared" si="8"/>
      </c>
      <c r="X44" s="95">
        <f>IF(I44="","",IF(VLOOKUP(I44,$A$216:$C$240,3,FALSE)&gt;=71,VLOOKUP(I44,$A$216:$C$240,2,FALSE)&amp;TEXT(K44,"00")&amp;TEXT(L44,"00"),VLOOKUP(I44,$A$216:$C$240,2,FALSE)&amp;TEXT(J44,"00")&amp;TEXT(K44,"00")&amp;IF(M44="手",TEXT(L44,"0"),TEXT(L44,"00"))))</f>
      </c>
      <c r="Y44" s="44">
        <f t="shared" si="9"/>
      </c>
    </row>
    <row r="45" spans="2:25" ht="13.5">
      <c r="B45" s="89"/>
      <c r="C45" s="90"/>
      <c r="D45" s="91"/>
      <c r="E45" s="91"/>
      <c r="F45" s="91"/>
      <c r="G45" s="91"/>
      <c r="H45" s="91"/>
      <c r="I45" s="92"/>
      <c r="J45" s="91"/>
      <c r="K45" s="91"/>
      <c r="L45" s="93"/>
      <c r="M45" s="91"/>
      <c r="N45" s="94"/>
      <c r="O45" s="84"/>
      <c r="P45" s="3"/>
      <c r="Q45" s="42">
        <f t="shared" si="2"/>
      </c>
      <c r="R45" s="43" t="str">
        <f t="shared" si="3"/>
        <v>     </v>
      </c>
      <c r="S45" s="95" t="str">
        <f t="shared" si="4"/>
        <v> </v>
      </c>
      <c r="T45" s="43">
        <f t="shared" si="5"/>
      </c>
      <c r="U45" s="43">
        <f t="shared" si="6"/>
      </c>
      <c r="V45" s="43">
        <f t="shared" si="7"/>
      </c>
      <c r="W45" s="43">
        <f t="shared" si="8"/>
      </c>
      <c r="X45" s="95">
        <f>IF(I45="","",IF(VLOOKUP(I45,$A$216:$C$240,3,FALSE)&gt;=71,VLOOKUP(I45,$A$216:$C$240,2,FALSE)&amp;TEXT(K45,"00")&amp;TEXT(L45,"00"),VLOOKUP(I45,$A$216:$C$240,2,FALSE)&amp;TEXT(J45,"00")&amp;TEXT(K45,"00")&amp;IF(M45="手",TEXT(L45,"0"),TEXT(L45,"00"))))</f>
      </c>
      <c r="Y45" s="44">
        <f t="shared" si="9"/>
      </c>
    </row>
    <row r="46" spans="2:25" ht="13.5">
      <c r="B46" s="89"/>
      <c r="C46" s="90"/>
      <c r="D46" s="91"/>
      <c r="E46" s="91"/>
      <c r="F46" s="91"/>
      <c r="G46" s="91"/>
      <c r="H46" s="91"/>
      <c r="I46" s="92"/>
      <c r="J46" s="91"/>
      <c r="K46" s="91"/>
      <c r="L46" s="93"/>
      <c r="M46" s="91"/>
      <c r="N46" s="94"/>
      <c r="O46" s="84"/>
      <c r="P46" s="3"/>
      <c r="Q46" s="42">
        <f t="shared" si="2"/>
      </c>
      <c r="R46" s="43" t="str">
        <f t="shared" si="3"/>
        <v>     </v>
      </c>
      <c r="S46" s="95" t="str">
        <f t="shared" si="4"/>
        <v> </v>
      </c>
      <c r="T46" s="43">
        <f t="shared" si="5"/>
      </c>
      <c r="U46" s="43">
        <f t="shared" si="6"/>
      </c>
      <c r="V46" s="43">
        <f t="shared" si="7"/>
      </c>
      <c r="W46" s="43">
        <f t="shared" si="8"/>
      </c>
      <c r="X46" s="95">
        <f>IF(I46="","",IF(VLOOKUP(I46,$A$216:$C$240,3,FALSE)&gt;=71,VLOOKUP(I46,$A$216:$C$240,2,FALSE)&amp;TEXT(K46,"00")&amp;TEXT(L46,"00"),VLOOKUP(I46,$A$216:$C$240,2,FALSE)&amp;TEXT(J46,"00")&amp;TEXT(K46,"00")&amp;IF(M46="手",TEXT(L46,"0"),TEXT(L46,"00"))))</f>
      </c>
      <c r="Y46" s="44">
        <f t="shared" si="9"/>
      </c>
    </row>
    <row r="47" spans="2:25" ht="13.5">
      <c r="B47" s="89"/>
      <c r="C47" s="90"/>
      <c r="D47" s="91"/>
      <c r="E47" s="91"/>
      <c r="F47" s="91"/>
      <c r="G47" s="91"/>
      <c r="H47" s="91"/>
      <c r="I47" s="92"/>
      <c r="J47" s="91"/>
      <c r="K47" s="91"/>
      <c r="L47" s="93"/>
      <c r="M47" s="91"/>
      <c r="N47" s="94"/>
      <c r="O47" s="84"/>
      <c r="P47" s="3"/>
      <c r="Q47" s="42">
        <f t="shared" si="2"/>
      </c>
      <c r="R47" s="43" t="str">
        <f t="shared" si="3"/>
        <v>     </v>
      </c>
      <c r="S47" s="95" t="str">
        <f t="shared" si="4"/>
        <v> </v>
      </c>
      <c r="T47" s="43">
        <f t="shared" si="5"/>
      </c>
      <c r="U47" s="43">
        <f t="shared" si="6"/>
      </c>
      <c r="V47" s="43">
        <f t="shared" si="7"/>
      </c>
      <c r="W47" s="43">
        <f t="shared" si="8"/>
      </c>
      <c r="X47" s="95">
        <f>IF(I47="","",IF(VLOOKUP(I47,$A$216:$C$240,3,FALSE)&gt;=71,VLOOKUP(I47,$A$216:$C$240,2,FALSE)&amp;TEXT(K47,"00")&amp;TEXT(L47,"00"),VLOOKUP(I47,$A$216:$C$240,2,FALSE)&amp;TEXT(J47,"00")&amp;TEXT(K47,"00")&amp;IF(M47="手",TEXT(L47,"0"),TEXT(L47,"00"))))</f>
      </c>
      <c r="Y47" s="44">
        <f t="shared" si="9"/>
      </c>
    </row>
    <row r="48" spans="2:25" ht="13.5">
      <c r="B48" s="89"/>
      <c r="C48" s="90"/>
      <c r="D48" s="91"/>
      <c r="E48" s="91"/>
      <c r="F48" s="91"/>
      <c r="G48" s="91"/>
      <c r="H48" s="91"/>
      <c r="I48" s="92"/>
      <c r="J48" s="91"/>
      <c r="K48" s="91"/>
      <c r="L48" s="93"/>
      <c r="M48" s="91"/>
      <c r="N48" s="94"/>
      <c r="O48" s="84"/>
      <c r="P48" s="3"/>
      <c r="Q48" s="42">
        <f t="shared" si="2"/>
      </c>
      <c r="R48" s="43" t="str">
        <f t="shared" si="3"/>
        <v>     </v>
      </c>
      <c r="S48" s="95" t="str">
        <f t="shared" si="4"/>
        <v> </v>
      </c>
      <c r="T48" s="43">
        <f t="shared" si="5"/>
      </c>
      <c r="U48" s="43">
        <f t="shared" si="6"/>
      </c>
      <c r="V48" s="43">
        <f t="shared" si="7"/>
      </c>
      <c r="W48" s="43">
        <f t="shared" si="8"/>
      </c>
      <c r="X48" s="95">
        <f>IF(I48="","",IF(VLOOKUP(I48,$A$216:$C$240,3,FALSE)&gt;=71,VLOOKUP(I48,$A$216:$C$240,2,FALSE)&amp;TEXT(K48,"00")&amp;TEXT(L48,"00"),VLOOKUP(I48,$A$216:$C$240,2,FALSE)&amp;TEXT(J48,"00")&amp;TEXT(K48,"00")&amp;IF(M48="手",TEXT(L48,"0"),TEXT(L48,"00"))))</f>
      </c>
      <c r="Y48" s="44">
        <f t="shared" si="9"/>
      </c>
    </row>
    <row r="49" spans="2:25" ht="13.5">
      <c r="B49" s="89"/>
      <c r="C49" s="90"/>
      <c r="D49" s="91"/>
      <c r="E49" s="91"/>
      <c r="F49" s="91"/>
      <c r="G49" s="91"/>
      <c r="H49" s="91"/>
      <c r="I49" s="92"/>
      <c r="J49" s="91"/>
      <c r="K49" s="91"/>
      <c r="L49" s="93"/>
      <c r="M49" s="91"/>
      <c r="N49" s="94"/>
      <c r="O49" s="84"/>
      <c r="P49" s="3"/>
      <c r="Q49" s="42">
        <f t="shared" si="2"/>
      </c>
      <c r="R49" s="43" t="str">
        <f t="shared" si="3"/>
        <v>     </v>
      </c>
      <c r="S49" s="95" t="str">
        <f t="shared" si="4"/>
        <v> </v>
      </c>
      <c r="T49" s="43">
        <f t="shared" si="5"/>
      </c>
      <c r="U49" s="43">
        <f t="shared" si="6"/>
      </c>
      <c r="V49" s="43">
        <f t="shared" si="7"/>
      </c>
      <c r="W49" s="43">
        <f t="shared" si="8"/>
      </c>
      <c r="X49" s="95">
        <f>IF(I49="","",IF(VLOOKUP(I49,$A$216:$C$240,3,FALSE)&gt;=71,VLOOKUP(I49,$A$216:$C$240,2,FALSE)&amp;TEXT(K49,"00")&amp;TEXT(L49,"00"),VLOOKUP(I49,$A$216:$C$240,2,FALSE)&amp;TEXT(J49,"00")&amp;TEXT(K49,"00")&amp;IF(M49="手",TEXT(L49,"0"),TEXT(L49,"00"))))</f>
      </c>
      <c r="Y49" s="44">
        <f t="shared" si="9"/>
      </c>
    </row>
    <row r="50" spans="2:25" ht="13.5">
      <c r="B50" s="89"/>
      <c r="C50" s="90"/>
      <c r="D50" s="91"/>
      <c r="E50" s="91"/>
      <c r="F50" s="91"/>
      <c r="G50" s="91"/>
      <c r="H50" s="91"/>
      <c r="I50" s="92"/>
      <c r="J50" s="91"/>
      <c r="K50" s="91"/>
      <c r="L50" s="93"/>
      <c r="M50" s="91"/>
      <c r="N50" s="94"/>
      <c r="O50" s="84"/>
      <c r="P50" s="3"/>
      <c r="Q50" s="42">
        <f t="shared" si="2"/>
      </c>
      <c r="R50" s="43" t="str">
        <f t="shared" si="3"/>
        <v>     </v>
      </c>
      <c r="S50" s="95" t="str">
        <f t="shared" si="4"/>
        <v> </v>
      </c>
      <c r="T50" s="43">
        <f t="shared" si="5"/>
      </c>
      <c r="U50" s="43">
        <f t="shared" si="6"/>
      </c>
      <c r="V50" s="43">
        <f t="shared" si="7"/>
      </c>
      <c r="W50" s="43">
        <f t="shared" si="8"/>
      </c>
      <c r="X50" s="95">
        <f>IF(I50="","",IF(VLOOKUP(I50,$A$216:$C$240,3,FALSE)&gt;=71,VLOOKUP(I50,$A$216:$C$240,2,FALSE)&amp;TEXT(K50,"00")&amp;TEXT(L50,"00"),VLOOKUP(I50,$A$216:$C$240,2,FALSE)&amp;TEXT(J50,"00")&amp;TEXT(K50,"00")&amp;IF(M50="手",TEXT(L50,"0"),TEXT(L50,"00"))))</f>
      </c>
      <c r="Y50" s="44">
        <f t="shared" si="9"/>
      </c>
    </row>
    <row r="51" spans="2:25" ht="13.5">
      <c r="B51" s="89"/>
      <c r="C51" s="90"/>
      <c r="D51" s="91"/>
      <c r="E51" s="91"/>
      <c r="F51" s="91"/>
      <c r="G51" s="91"/>
      <c r="H51" s="91"/>
      <c r="I51" s="92"/>
      <c r="J51" s="91"/>
      <c r="K51" s="91"/>
      <c r="L51" s="93"/>
      <c r="M51" s="91"/>
      <c r="N51" s="94"/>
      <c r="O51" s="84"/>
      <c r="P51" s="3"/>
      <c r="Q51" s="42">
        <f t="shared" si="2"/>
      </c>
      <c r="R51" s="43" t="str">
        <f t="shared" si="3"/>
        <v>     </v>
      </c>
      <c r="S51" s="95" t="str">
        <f t="shared" si="4"/>
        <v> </v>
      </c>
      <c r="T51" s="43">
        <f t="shared" si="5"/>
      </c>
      <c r="U51" s="43">
        <f t="shared" si="6"/>
      </c>
      <c r="V51" s="43">
        <f t="shared" si="7"/>
      </c>
      <c r="W51" s="43">
        <f t="shared" si="8"/>
      </c>
      <c r="X51" s="95">
        <f>IF(I51="","",IF(VLOOKUP(I51,$A$216:$C$240,3,FALSE)&gt;=71,VLOOKUP(I51,$A$216:$C$240,2,FALSE)&amp;TEXT(K51,"00")&amp;TEXT(L51,"00"),VLOOKUP(I51,$A$216:$C$240,2,FALSE)&amp;TEXT(J51,"00")&amp;TEXT(K51,"00")&amp;IF(M51="手",TEXT(L51,"0"),TEXT(L51,"00"))))</f>
      </c>
      <c r="Y51" s="44">
        <f t="shared" si="9"/>
      </c>
    </row>
    <row r="52" spans="2:25" ht="13.5">
      <c r="B52" s="89"/>
      <c r="C52" s="90"/>
      <c r="D52" s="91"/>
      <c r="E52" s="91"/>
      <c r="F52" s="91"/>
      <c r="G52" s="91"/>
      <c r="H52" s="91"/>
      <c r="I52" s="92"/>
      <c r="J52" s="91"/>
      <c r="K52" s="91"/>
      <c r="L52" s="93"/>
      <c r="M52" s="91"/>
      <c r="N52" s="94"/>
      <c r="O52" s="84"/>
      <c r="P52" s="3"/>
      <c r="Q52" s="42">
        <f t="shared" si="2"/>
      </c>
      <c r="R52" s="43" t="str">
        <f t="shared" si="3"/>
        <v>     </v>
      </c>
      <c r="S52" s="95" t="str">
        <f t="shared" si="4"/>
        <v> </v>
      </c>
      <c r="T52" s="43">
        <f t="shared" si="5"/>
      </c>
      <c r="U52" s="43">
        <f t="shared" si="6"/>
      </c>
      <c r="V52" s="43">
        <f t="shared" si="7"/>
      </c>
      <c r="W52" s="43">
        <f t="shared" si="8"/>
      </c>
      <c r="X52" s="95">
        <f>IF(I52="","",IF(VLOOKUP(I52,$A$216:$C$240,3,FALSE)&gt;=71,VLOOKUP(I52,$A$216:$C$240,2,FALSE)&amp;TEXT(K52,"00")&amp;TEXT(L52,"00"),VLOOKUP(I52,$A$216:$C$240,2,FALSE)&amp;TEXT(J52,"00")&amp;TEXT(K52,"00")&amp;IF(M52="手",TEXT(L52,"0"),TEXT(L52,"00"))))</f>
      </c>
      <c r="Y52" s="44">
        <f t="shared" si="9"/>
      </c>
    </row>
    <row r="53" spans="2:25" ht="13.5">
      <c r="B53" s="89"/>
      <c r="C53" s="90"/>
      <c r="D53" s="91"/>
      <c r="E53" s="91"/>
      <c r="F53" s="91"/>
      <c r="G53" s="91"/>
      <c r="H53" s="91"/>
      <c r="I53" s="92"/>
      <c r="J53" s="91"/>
      <c r="K53" s="91"/>
      <c r="L53" s="93"/>
      <c r="M53" s="91"/>
      <c r="N53" s="94"/>
      <c r="O53" s="84"/>
      <c r="P53" s="3"/>
      <c r="Q53" s="42">
        <f t="shared" si="2"/>
      </c>
      <c r="R53" s="43" t="str">
        <f t="shared" si="3"/>
        <v>     </v>
      </c>
      <c r="S53" s="95" t="str">
        <f t="shared" si="4"/>
        <v> </v>
      </c>
      <c r="T53" s="43">
        <f t="shared" si="5"/>
      </c>
      <c r="U53" s="43">
        <f t="shared" si="6"/>
      </c>
      <c r="V53" s="43">
        <f t="shared" si="7"/>
      </c>
      <c r="W53" s="43">
        <f t="shared" si="8"/>
      </c>
      <c r="X53" s="95">
        <f>IF(I53="","",IF(VLOOKUP(I53,$A$216:$C$240,3,FALSE)&gt;=71,VLOOKUP(I53,$A$216:$C$240,2,FALSE)&amp;TEXT(K53,"00")&amp;TEXT(L53,"00"),VLOOKUP(I53,$A$216:$C$240,2,FALSE)&amp;TEXT(J53,"00")&amp;TEXT(K53,"00")&amp;IF(M53="手",TEXT(L53,"0"),TEXT(L53,"00"))))</f>
      </c>
      <c r="Y53" s="44">
        <f t="shared" si="9"/>
      </c>
    </row>
    <row r="54" spans="2:25" ht="13.5">
      <c r="B54" s="89"/>
      <c r="C54" s="90"/>
      <c r="D54" s="91"/>
      <c r="E54" s="91"/>
      <c r="F54" s="91"/>
      <c r="G54" s="91"/>
      <c r="H54" s="91"/>
      <c r="I54" s="92"/>
      <c r="J54" s="91"/>
      <c r="K54" s="91"/>
      <c r="L54" s="93"/>
      <c r="M54" s="91"/>
      <c r="N54" s="94"/>
      <c r="O54" s="84"/>
      <c r="P54" s="3"/>
      <c r="Q54" s="42">
        <f t="shared" si="2"/>
      </c>
      <c r="R54" s="43" t="str">
        <f t="shared" si="3"/>
        <v>     </v>
      </c>
      <c r="S54" s="95" t="str">
        <f t="shared" si="4"/>
        <v> </v>
      </c>
      <c r="T54" s="43">
        <f t="shared" si="5"/>
      </c>
      <c r="U54" s="43">
        <f t="shared" si="6"/>
      </c>
      <c r="V54" s="43">
        <f t="shared" si="7"/>
      </c>
      <c r="W54" s="43">
        <f t="shared" si="8"/>
      </c>
      <c r="X54" s="95">
        <f>IF(I54="","",IF(VLOOKUP(I54,$A$216:$C$240,3,FALSE)&gt;=71,VLOOKUP(I54,$A$216:$C$240,2,FALSE)&amp;TEXT(K54,"00")&amp;TEXT(L54,"00"),VLOOKUP(I54,$A$216:$C$240,2,FALSE)&amp;TEXT(J54,"00")&amp;TEXT(K54,"00")&amp;IF(M54="手",TEXT(L54,"0"),TEXT(L54,"00"))))</f>
      </c>
      <c r="Y54" s="44">
        <f t="shared" si="9"/>
      </c>
    </row>
    <row r="55" spans="2:25" ht="13.5">
      <c r="B55" s="89"/>
      <c r="C55" s="90"/>
      <c r="D55" s="91"/>
      <c r="E55" s="91"/>
      <c r="F55" s="91"/>
      <c r="G55" s="91"/>
      <c r="H55" s="91"/>
      <c r="I55" s="92"/>
      <c r="J55" s="91"/>
      <c r="K55" s="91"/>
      <c r="L55" s="93"/>
      <c r="M55" s="91"/>
      <c r="N55" s="94"/>
      <c r="O55" s="84"/>
      <c r="P55" s="3"/>
      <c r="Q55" s="42">
        <f t="shared" si="2"/>
      </c>
      <c r="R55" s="43" t="str">
        <f t="shared" si="3"/>
        <v>     </v>
      </c>
      <c r="S55" s="95" t="str">
        <f t="shared" si="4"/>
        <v> </v>
      </c>
      <c r="T55" s="43">
        <f t="shared" si="5"/>
      </c>
      <c r="U55" s="43">
        <f t="shared" si="6"/>
      </c>
      <c r="V55" s="43">
        <f t="shared" si="7"/>
      </c>
      <c r="W55" s="43">
        <f t="shared" si="8"/>
      </c>
      <c r="X55" s="95">
        <f>IF(I55="","",IF(VLOOKUP(I55,$A$216:$C$240,3,FALSE)&gt;=71,VLOOKUP(I55,$A$216:$C$240,2,FALSE)&amp;TEXT(K55,"00")&amp;TEXT(L55,"00"),VLOOKUP(I55,$A$216:$C$240,2,FALSE)&amp;TEXT(J55,"00")&amp;TEXT(K55,"00")&amp;IF(M55="手",TEXT(L55,"0"),TEXT(L55,"00"))))</f>
      </c>
      <c r="Y55" s="44">
        <f t="shared" si="9"/>
      </c>
    </row>
    <row r="56" spans="2:25" ht="13.5">
      <c r="B56" s="89"/>
      <c r="C56" s="90"/>
      <c r="D56" s="91"/>
      <c r="E56" s="91"/>
      <c r="F56" s="91"/>
      <c r="G56" s="91"/>
      <c r="H56" s="91"/>
      <c r="I56" s="92"/>
      <c r="J56" s="91"/>
      <c r="K56" s="91"/>
      <c r="L56" s="93"/>
      <c r="M56" s="91"/>
      <c r="N56" s="94"/>
      <c r="O56" s="84"/>
      <c r="P56" s="3"/>
      <c r="Q56" s="42">
        <f t="shared" si="2"/>
      </c>
      <c r="R56" s="43" t="str">
        <f t="shared" si="3"/>
        <v>     </v>
      </c>
      <c r="S56" s="95" t="str">
        <f t="shared" si="4"/>
        <v> </v>
      </c>
      <c r="T56" s="43">
        <f t="shared" si="5"/>
      </c>
      <c r="U56" s="43">
        <f t="shared" si="6"/>
      </c>
      <c r="V56" s="43">
        <f t="shared" si="7"/>
      </c>
      <c r="W56" s="43">
        <f t="shared" si="8"/>
      </c>
      <c r="X56" s="95">
        <f>IF(I56="","",IF(VLOOKUP(I56,$A$216:$C$240,3,FALSE)&gt;=71,VLOOKUP(I56,$A$216:$C$240,2,FALSE)&amp;TEXT(K56,"00")&amp;TEXT(L56,"00"),VLOOKUP(I56,$A$216:$C$240,2,FALSE)&amp;TEXT(J56,"00")&amp;TEXT(K56,"00")&amp;IF(M56="手",TEXT(L56,"0"),TEXT(L56,"00"))))</f>
      </c>
      <c r="Y56" s="44">
        <f t="shared" si="9"/>
      </c>
    </row>
    <row r="57" spans="2:25" ht="13.5">
      <c r="B57" s="89"/>
      <c r="C57" s="90"/>
      <c r="D57" s="91"/>
      <c r="E57" s="91"/>
      <c r="F57" s="91"/>
      <c r="G57" s="91"/>
      <c r="H57" s="91"/>
      <c r="I57" s="92"/>
      <c r="J57" s="91"/>
      <c r="K57" s="91"/>
      <c r="L57" s="93"/>
      <c r="M57" s="91"/>
      <c r="N57" s="94"/>
      <c r="O57" s="84"/>
      <c r="P57" s="3"/>
      <c r="Q57" s="42">
        <f t="shared" si="2"/>
      </c>
      <c r="R57" s="43" t="str">
        <f t="shared" si="3"/>
        <v>     </v>
      </c>
      <c r="S57" s="95" t="str">
        <f t="shared" si="4"/>
        <v> </v>
      </c>
      <c r="T57" s="43">
        <f t="shared" si="5"/>
      </c>
      <c r="U57" s="43">
        <f t="shared" si="6"/>
      </c>
      <c r="V57" s="43">
        <f t="shared" si="7"/>
      </c>
      <c r="W57" s="43">
        <f t="shared" si="8"/>
      </c>
      <c r="X57" s="95">
        <f>IF(I57="","",IF(VLOOKUP(I57,$A$216:$C$240,3,FALSE)&gt;=71,VLOOKUP(I57,$A$216:$C$240,2,FALSE)&amp;TEXT(K57,"00")&amp;TEXT(L57,"00"),VLOOKUP(I57,$A$216:$C$240,2,FALSE)&amp;TEXT(J57,"00")&amp;TEXT(K57,"00")&amp;IF(M57="手",TEXT(L57,"0"),TEXT(L57,"00"))))</f>
      </c>
      <c r="Y57" s="44">
        <f t="shared" si="9"/>
      </c>
    </row>
    <row r="58" spans="2:25" ht="13.5">
      <c r="B58" s="89"/>
      <c r="C58" s="90"/>
      <c r="D58" s="91"/>
      <c r="E58" s="91"/>
      <c r="F58" s="91"/>
      <c r="G58" s="91"/>
      <c r="H58" s="91"/>
      <c r="I58" s="92"/>
      <c r="J58" s="91"/>
      <c r="K58" s="91"/>
      <c r="L58" s="93"/>
      <c r="M58" s="91"/>
      <c r="N58" s="94"/>
      <c r="O58" s="84"/>
      <c r="P58" s="3"/>
      <c r="Q58" s="42">
        <f t="shared" si="2"/>
      </c>
      <c r="R58" s="43" t="str">
        <f t="shared" si="3"/>
        <v>     </v>
      </c>
      <c r="S58" s="95" t="str">
        <f t="shared" si="4"/>
        <v> </v>
      </c>
      <c r="T58" s="43">
        <f t="shared" si="5"/>
      </c>
      <c r="U58" s="43">
        <f t="shared" si="6"/>
      </c>
      <c r="V58" s="43">
        <f t="shared" si="7"/>
      </c>
      <c r="W58" s="43">
        <f t="shared" si="8"/>
      </c>
      <c r="X58" s="95">
        <f>IF(I58="","",IF(VLOOKUP(I58,$A$216:$C$240,3,FALSE)&gt;=71,VLOOKUP(I58,$A$216:$C$240,2,FALSE)&amp;TEXT(K58,"00")&amp;TEXT(L58,"00"),VLOOKUP(I58,$A$216:$C$240,2,FALSE)&amp;TEXT(J58,"00")&amp;TEXT(K58,"00")&amp;IF(M58="手",TEXT(L58,"0"),TEXT(L58,"00"))))</f>
      </c>
      <c r="Y58" s="44">
        <f t="shared" si="9"/>
      </c>
    </row>
    <row r="59" spans="2:25" ht="13.5">
      <c r="B59" s="89"/>
      <c r="C59" s="90"/>
      <c r="D59" s="91"/>
      <c r="E59" s="91"/>
      <c r="F59" s="91"/>
      <c r="G59" s="91"/>
      <c r="H59" s="91"/>
      <c r="I59" s="92"/>
      <c r="J59" s="91"/>
      <c r="K59" s="91"/>
      <c r="L59" s="93"/>
      <c r="M59" s="91"/>
      <c r="N59" s="94"/>
      <c r="O59" s="84"/>
      <c r="P59" s="3"/>
      <c r="Q59" s="42">
        <f t="shared" si="2"/>
      </c>
      <c r="R59" s="43" t="str">
        <f t="shared" si="3"/>
        <v>     </v>
      </c>
      <c r="S59" s="95" t="str">
        <f t="shared" si="4"/>
        <v> </v>
      </c>
      <c r="T59" s="43">
        <f t="shared" si="5"/>
      </c>
      <c r="U59" s="43">
        <f t="shared" si="6"/>
      </c>
      <c r="V59" s="43">
        <f t="shared" si="7"/>
      </c>
      <c r="W59" s="43">
        <f t="shared" si="8"/>
      </c>
      <c r="X59" s="95">
        <f>IF(I59="","",IF(VLOOKUP(I59,$A$216:$C$240,3,FALSE)&gt;=71,VLOOKUP(I59,$A$216:$C$240,2,FALSE)&amp;TEXT(K59,"00")&amp;TEXT(L59,"00"),VLOOKUP(I59,$A$216:$C$240,2,FALSE)&amp;TEXT(J59,"00")&amp;TEXT(K59,"00")&amp;IF(M59="手",TEXT(L59,"0"),TEXT(L59,"00"))))</f>
      </c>
      <c r="Y59" s="44">
        <f t="shared" si="9"/>
      </c>
    </row>
    <row r="60" spans="2:25" ht="13.5">
      <c r="B60" s="89"/>
      <c r="C60" s="90"/>
      <c r="D60" s="91"/>
      <c r="E60" s="91"/>
      <c r="F60" s="91"/>
      <c r="G60" s="91"/>
      <c r="H60" s="91"/>
      <c r="I60" s="92"/>
      <c r="J60" s="91"/>
      <c r="K60" s="91"/>
      <c r="L60" s="93"/>
      <c r="M60" s="91"/>
      <c r="N60" s="94"/>
      <c r="O60" s="84"/>
      <c r="P60" s="3"/>
      <c r="Q60" s="42">
        <f t="shared" si="2"/>
      </c>
      <c r="R60" s="43" t="str">
        <f t="shared" si="3"/>
        <v>     </v>
      </c>
      <c r="S60" s="95" t="str">
        <f t="shared" si="4"/>
        <v> </v>
      </c>
      <c r="T60" s="43">
        <f t="shared" si="5"/>
      </c>
      <c r="U60" s="43">
        <f t="shared" si="6"/>
      </c>
      <c r="V60" s="43">
        <f t="shared" si="7"/>
      </c>
      <c r="W60" s="43">
        <f t="shared" si="8"/>
      </c>
      <c r="X60" s="95">
        <f>IF(I60="","",IF(VLOOKUP(I60,$A$216:$C$240,3,FALSE)&gt;=71,VLOOKUP(I60,$A$216:$C$240,2,FALSE)&amp;TEXT(K60,"00")&amp;TEXT(L60,"00"),VLOOKUP(I60,$A$216:$C$240,2,FALSE)&amp;TEXT(J60,"00")&amp;TEXT(K60,"00")&amp;IF(M60="手",TEXT(L60,"0"),TEXT(L60,"00"))))</f>
      </c>
      <c r="Y60" s="44">
        <f t="shared" si="9"/>
      </c>
    </row>
    <row r="61" spans="2:25" ht="13.5">
      <c r="B61" s="89"/>
      <c r="C61" s="90"/>
      <c r="D61" s="91"/>
      <c r="E61" s="91"/>
      <c r="F61" s="91"/>
      <c r="G61" s="91"/>
      <c r="H61" s="91"/>
      <c r="I61" s="92"/>
      <c r="J61" s="91"/>
      <c r="K61" s="91"/>
      <c r="L61" s="93"/>
      <c r="M61" s="91"/>
      <c r="N61" s="94"/>
      <c r="O61" s="84"/>
      <c r="P61" s="3"/>
      <c r="Q61" s="42">
        <f t="shared" si="2"/>
      </c>
      <c r="R61" s="43" t="str">
        <f t="shared" si="3"/>
        <v>     </v>
      </c>
      <c r="S61" s="95" t="str">
        <f t="shared" si="4"/>
        <v> </v>
      </c>
      <c r="T61" s="43">
        <f t="shared" si="5"/>
      </c>
      <c r="U61" s="43">
        <f t="shared" si="6"/>
      </c>
      <c r="V61" s="43">
        <f t="shared" si="7"/>
      </c>
      <c r="W61" s="43">
        <f t="shared" si="8"/>
      </c>
      <c r="X61" s="95">
        <f>IF(I61="","",IF(VLOOKUP(I61,$A$216:$C$240,3,FALSE)&gt;=71,VLOOKUP(I61,$A$216:$C$240,2,FALSE)&amp;TEXT(K61,"00")&amp;TEXT(L61,"00"),VLOOKUP(I61,$A$216:$C$240,2,FALSE)&amp;TEXT(J61,"00")&amp;TEXT(K61,"00")&amp;IF(M61="手",TEXT(L61,"0"),TEXT(L61,"00"))))</f>
      </c>
      <c r="Y61" s="44">
        <f t="shared" si="9"/>
      </c>
    </row>
    <row r="62" spans="2:25" ht="13.5">
      <c r="B62" s="89"/>
      <c r="C62" s="90"/>
      <c r="D62" s="91"/>
      <c r="E62" s="91"/>
      <c r="F62" s="91"/>
      <c r="G62" s="91"/>
      <c r="H62" s="91"/>
      <c r="I62" s="92"/>
      <c r="J62" s="91"/>
      <c r="K62" s="91"/>
      <c r="L62" s="93"/>
      <c r="M62" s="91"/>
      <c r="N62" s="94"/>
      <c r="O62" s="84"/>
      <c r="P62" s="3"/>
      <c r="Q62" s="42">
        <f t="shared" si="2"/>
      </c>
      <c r="R62" s="43" t="str">
        <f t="shared" si="3"/>
        <v>     </v>
      </c>
      <c r="S62" s="95" t="str">
        <f t="shared" si="4"/>
        <v> </v>
      </c>
      <c r="T62" s="43">
        <f t="shared" si="5"/>
      </c>
      <c r="U62" s="43">
        <f t="shared" si="6"/>
      </c>
      <c r="V62" s="43">
        <f t="shared" si="7"/>
      </c>
      <c r="W62" s="43">
        <f t="shared" si="8"/>
      </c>
      <c r="X62" s="95">
        <f>IF(I62="","",IF(VLOOKUP(I62,$A$216:$C$240,3,FALSE)&gt;=71,VLOOKUP(I62,$A$216:$C$240,2,FALSE)&amp;TEXT(K62,"00")&amp;TEXT(L62,"00"),VLOOKUP(I62,$A$216:$C$240,2,FALSE)&amp;TEXT(J62,"00")&amp;TEXT(K62,"00")&amp;IF(M62="手",TEXT(L62,"0"),TEXT(L62,"00"))))</f>
      </c>
      <c r="Y62" s="44">
        <f t="shared" si="9"/>
      </c>
    </row>
    <row r="63" spans="2:25" ht="13.5">
      <c r="B63" s="89"/>
      <c r="C63" s="90"/>
      <c r="D63" s="91"/>
      <c r="E63" s="91"/>
      <c r="F63" s="91"/>
      <c r="G63" s="91"/>
      <c r="H63" s="91"/>
      <c r="I63" s="92"/>
      <c r="J63" s="91"/>
      <c r="K63" s="91"/>
      <c r="L63" s="93"/>
      <c r="M63" s="91"/>
      <c r="N63" s="94"/>
      <c r="O63" s="84"/>
      <c r="P63" s="3"/>
      <c r="Q63" s="42">
        <f t="shared" si="2"/>
      </c>
      <c r="R63" s="43" t="str">
        <f t="shared" si="3"/>
        <v>     </v>
      </c>
      <c r="S63" s="95" t="str">
        <f t="shared" si="4"/>
        <v> </v>
      </c>
      <c r="T63" s="43">
        <f t="shared" si="5"/>
      </c>
      <c r="U63" s="43">
        <f t="shared" si="6"/>
      </c>
      <c r="V63" s="43">
        <f t="shared" si="7"/>
      </c>
      <c r="W63" s="43">
        <f t="shared" si="8"/>
      </c>
      <c r="X63" s="95">
        <f>IF(I63="","",IF(VLOOKUP(I63,$A$216:$C$240,3,FALSE)&gt;=71,VLOOKUP(I63,$A$216:$C$240,2,FALSE)&amp;TEXT(K63,"00")&amp;TEXT(L63,"00"),VLOOKUP(I63,$A$216:$C$240,2,FALSE)&amp;TEXT(J63,"00")&amp;TEXT(K63,"00")&amp;IF(M63="手",TEXT(L63,"0"),TEXT(L63,"00"))))</f>
      </c>
      <c r="Y63" s="44">
        <f t="shared" si="9"/>
      </c>
    </row>
    <row r="64" spans="2:25" ht="13.5">
      <c r="B64" s="89"/>
      <c r="C64" s="90"/>
      <c r="D64" s="91"/>
      <c r="E64" s="91"/>
      <c r="F64" s="91"/>
      <c r="G64" s="91"/>
      <c r="H64" s="91"/>
      <c r="I64" s="92"/>
      <c r="J64" s="91"/>
      <c r="K64" s="91"/>
      <c r="L64" s="93"/>
      <c r="M64" s="91"/>
      <c r="N64" s="94"/>
      <c r="O64" s="84"/>
      <c r="P64" s="3"/>
      <c r="Q64" s="42">
        <f t="shared" si="2"/>
      </c>
      <c r="R64" s="43" t="str">
        <f t="shared" si="3"/>
        <v>     </v>
      </c>
      <c r="S64" s="95" t="str">
        <f t="shared" si="4"/>
        <v> </v>
      </c>
      <c r="T64" s="43">
        <f t="shared" si="5"/>
      </c>
      <c r="U64" s="43">
        <f t="shared" si="6"/>
      </c>
      <c r="V64" s="43">
        <f t="shared" si="7"/>
      </c>
      <c r="W64" s="43">
        <f t="shared" si="8"/>
      </c>
      <c r="X64" s="95">
        <f>IF(I64="","",IF(VLOOKUP(I64,$A$216:$C$240,3,FALSE)&gt;=71,VLOOKUP(I64,$A$216:$C$240,2,FALSE)&amp;TEXT(K64,"00")&amp;TEXT(L64,"00"),VLOOKUP(I64,$A$216:$C$240,2,FALSE)&amp;TEXT(J64,"00")&amp;TEXT(K64,"00")&amp;IF(M64="手",TEXT(L64,"0"),TEXT(L64,"00"))))</f>
      </c>
      <c r="Y64" s="44">
        <f t="shared" si="9"/>
      </c>
    </row>
    <row r="65" spans="2:25" ht="13.5">
      <c r="B65" s="89"/>
      <c r="C65" s="90"/>
      <c r="D65" s="91"/>
      <c r="E65" s="91"/>
      <c r="F65" s="91"/>
      <c r="G65" s="91"/>
      <c r="H65" s="91"/>
      <c r="I65" s="92"/>
      <c r="J65" s="91"/>
      <c r="K65" s="91"/>
      <c r="L65" s="93"/>
      <c r="M65" s="91"/>
      <c r="N65" s="94"/>
      <c r="O65" s="84"/>
      <c r="P65" s="3"/>
      <c r="Q65" s="42">
        <f t="shared" si="2"/>
      </c>
      <c r="R65" s="43" t="str">
        <f t="shared" si="3"/>
        <v>     </v>
      </c>
      <c r="S65" s="95" t="str">
        <f t="shared" si="4"/>
        <v> </v>
      </c>
      <c r="T65" s="43">
        <f t="shared" si="5"/>
      </c>
      <c r="U65" s="43">
        <f t="shared" si="6"/>
      </c>
      <c r="V65" s="43">
        <f t="shared" si="7"/>
      </c>
      <c r="W65" s="43">
        <f t="shared" si="8"/>
      </c>
      <c r="X65" s="95">
        <f>IF(I65="","",IF(VLOOKUP(I65,$A$216:$C$240,3,FALSE)&gt;=71,VLOOKUP(I65,$A$216:$C$240,2,FALSE)&amp;TEXT(K65,"00")&amp;TEXT(L65,"00"),VLOOKUP(I65,$A$216:$C$240,2,FALSE)&amp;TEXT(J65,"00")&amp;TEXT(K65,"00")&amp;IF(M65="手",TEXT(L65,"0"),TEXT(L65,"00"))))</f>
      </c>
      <c r="Y65" s="44">
        <f t="shared" si="9"/>
      </c>
    </row>
    <row r="66" spans="2:25" ht="13.5">
      <c r="B66" s="89"/>
      <c r="C66" s="90"/>
      <c r="D66" s="91"/>
      <c r="E66" s="91"/>
      <c r="F66" s="91"/>
      <c r="G66" s="91"/>
      <c r="H66" s="91"/>
      <c r="I66" s="92"/>
      <c r="J66" s="91"/>
      <c r="K66" s="91"/>
      <c r="L66" s="93"/>
      <c r="M66" s="91"/>
      <c r="N66" s="94"/>
      <c r="O66" s="84"/>
      <c r="P66" s="3"/>
      <c r="Q66" s="42">
        <f t="shared" si="2"/>
      </c>
      <c r="R66" s="43" t="str">
        <f t="shared" si="3"/>
        <v>     </v>
      </c>
      <c r="S66" s="95" t="str">
        <f t="shared" si="4"/>
        <v> </v>
      </c>
      <c r="T66" s="43">
        <f t="shared" si="5"/>
      </c>
      <c r="U66" s="43">
        <f t="shared" si="6"/>
      </c>
      <c r="V66" s="43">
        <f t="shared" si="7"/>
      </c>
      <c r="W66" s="43">
        <f t="shared" si="8"/>
      </c>
      <c r="X66" s="95">
        <f>IF(I66="","",IF(VLOOKUP(I66,$A$216:$C$240,3,FALSE)&gt;=71,VLOOKUP(I66,$A$216:$C$240,2,FALSE)&amp;TEXT(K66,"00")&amp;TEXT(L66,"00"),VLOOKUP(I66,$A$216:$C$240,2,FALSE)&amp;TEXT(J66,"00")&amp;TEXT(K66,"00")&amp;IF(M66="手",TEXT(L66,"0"),TEXT(L66,"00"))))</f>
      </c>
      <c r="Y66" s="44">
        <f t="shared" si="9"/>
      </c>
    </row>
    <row r="67" spans="2:25" ht="13.5">
      <c r="B67" s="89"/>
      <c r="C67" s="90"/>
      <c r="D67" s="91"/>
      <c r="E67" s="91"/>
      <c r="F67" s="91"/>
      <c r="G67" s="91"/>
      <c r="H67" s="91"/>
      <c r="I67" s="92"/>
      <c r="J67" s="91"/>
      <c r="K67" s="91"/>
      <c r="L67" s="93"/>
      <c r="M67" s="91"/>
      <c r="N67" s="94"/>
      <c r="O67" s="84"/>
      <c r="P67" s="3"/>
      <c r="Q67" s="42">
        <f t="shared" si="2"/>
      </c>
      <c r="R67" s="43" t="str">
        <f t="shared" si="3"/>
        <v>     </v>
      </c>
      <c r="S67" s="95" t="str">
        <f t="shared" si="4"/>
        <v> </v>
      </c>
      <c r="T67" s="43">
        <f t="shared" si="5"/>
      </c>
      <c r="U67" s="43">
        <f t="shared" si="6"/>
      </c>
      <c r="V67" s="43">
        <f t="shared" si="7"/>
      </c>
      <c r="W67" s="43">
        <f t="shared" si="8"/>
      </c>
      <c r="X67" s="95">
        <f>IF(I67="","",IF(VLOOKUP(I67,$A$216:$C$240,3,FALSE)&gt;=71,VLOOKUP(I67,$A$216:$C$240,2,FALSE)&amp;TEXT(K67,"00")&amp;TEXT(L67,"00"),VLOOKUP(I67,$A$216:$C$240,2,FALSE)&amp;TEXT(J67,"00")&amp;TEXT(K67,"00")&amp;IF(M67="手",TEXT(L67,"0"),TEXT(L67,"00"))))</f>
      </c>
      <c r="Y67" s="44">
        <f t="shared" si="9"/>
      </c>
    </row>
    <row r="68" spans="2:25" ht="13.5">
      <c r="B68" s="89"/>
      <c r="C68" s="90"/>
      <c r="D68" s="91"/>
      <c r="E68" s="91"/>
      <c r="F68" s="91"/>
      <c r="G68" s="91"/>
      <c r="H68" s="91"/>
      <c r="I68" s="92"/>
      <c r="J68" s="91"/>
      <c r="K68" s="91"/>
      <c r="L68" s="93"/>
      <c r="M68" s="91"/>
      <c r="N68" s="94"/>
      <c r="O68" s="84"/>
      <c r="P68" s="3"/>
      <c r="Q68" s="42">
        <f t="shared" si="2"/>
      </c>
      <c r="R68" s="43" t="str">
        <f t="shared" si="3"/>
        <v>     </v>
      </c>
      <c r="S68" s="95" t="str">
        <f t="shared" si="4"/>
        <v> </v>
      </c>
      <c r="T68" s="43">
        <f t="shared" si="5"/>
      </c>
      <c r="U68" s="43">
        <f t="shared" si="6"/>
      </c>
      <c r="V68" s="43">
        <f t="shared" si="7"/>
      </c>
      <c r="W68" s="43">
        <f t="shared" si="8"/>
      </c>
      <c r="X68" s="95">
        <f>IF(I68="","",IF(VLOOKUP(I68,$A$216:$C$240,3,FALSE)&gt;=71,VLOOKUP(I68,$A$216:$C$240,2,FALSE)&amp;TEXT(K68,"00")&amp;TEXT(L68,"00"),VLOOKUP(I68,$A$216:$C$240,2,FALSE)&amp;TEXT(J68,"00")&amp;TEXT(K68,"00")&amp;IF(M68="手",TEXT(L68,"0"),TEXT(L68,"00"))))</f>
      </c>
      <c r="Y68" s="44">
        <f t="shared" si="9"/>
      </c>
    </row>
    <row r="69" spans="2:25" ht="13.5">
      <c r="B69" s="89"/>
      <c r="C69" s="90"/>
      <c r="D69" s="91"/>
      <c r="E69" s="91"/>
      <c r="F69" s="91"/>
      <c r="G69" s="91"/>
      <c r="H69" s="91"/>
      <c r="I69" s="92"/>
      <c r="J69" s="91"/>
      <c r="K69" s="91"/>
      <c r="L69" s="93"/>
      <c r="M69" s="91"/>
      <c r="N69" s="94"/>
      <c r="O69" s="84"/>
      <c r="P69" s="3"/>
      <c r="Q69" s="42">
        <f t="shared" si="2"/>
      </c>
      <c r="R69" s="43" t="str">
        <f t="shared" si="3"/>
        <v>     </v>
      </c>
      <c r="S69" s="95" t="str">
        <f t="shared" si="4"/>
        <v> </v>
      </c>
      <c r="T69" s="43">
        <f t="shared" si="5"/>
      </c>
      <c r="U69" s="43">
        <f t="shared" si="6"/>
      </c>
      <c r="V69" s="43">
        <f t="shared" si="7"/>
      </c>
      <c r="W69" s="43">
        <f t="shared" si="8"/>
      </c>
      <c r="X69" s="95">
        <f>IF(I69="","",IF(VLOOKUP(I69,$A$216:$C$240,3,FALSE)&gt;=71,VLOOKUP(I69,$A$216:$C$240,2,FALSE)&amp;TEXT(K69,"00")&amp;TEXT(L69,"00"),VLOOKUP(I69,$A$216:$C$240,2,FALSE)&amp;TEXT(J69,"00")&amp;TEXT(K69,"00")&amp;IF(M69="手",TEXT(L69,"0"),TEXT(L69,"00"))))</f>
      </c>
      <c r="Y69" s="44">
        <f t="shared" si="9"/>
      </c>
    </row>
    <row r="70" spans="2:25" ht="13.5">
      <c r="B70" s="89"/>
      <c r="C70" s="90"/>
      <c r="D70" s="91"/>
      <c r="E70" s="91"/>
      <c r="F70" s="91"/>
      <c r="G70" s="91"/>
      <c r="H70" s="91"/>
      <c r="I70" s="92"/>
      <c r="J70" s="91"/>
      <c r="K70" s="91"/>
      <c r="L70" s="93"/>
      <c r="M70" s="91"/>
      <c r="N70" s="94"/>
      <c r="O70" s="84"/>
      <c r="P70" s="3"/>
      <c r="Q70" s="42">
        <f t="shared" si="2"/>
      </c>
      <c r="R70" s="43" t="str">
        <f t="shared" si="3"/>
        <v>     </v>
      </c>
      <c r="S70" s="95" t="str">
        <f t="shared" si="4"/>
        <v> </v>
      </c>
      <c r="T70" s="43">
        <f t="shared" si="5"/>
      </c>
      <c r="U70" s="43">
        <f t="shared" si="6"/>
      </c>
      <c r="V70" s="43">
        <f t="shared" si="7"/>
      </c>
      <c r="W70" s="43">
        <f t="shared" si="8"/>
      </c>
      <c r="X70" s="95">
        <f>IF(I70="","",IF(VLOOKUP(I70,$A$216:$C$240,3,FALSE)&gt;=71,VLOOKUP(I70,$A$216:$C$240,2,FALSE)&amp;TEXT(K70,"00")&amp;TEXT(L70,"00"),VLOOKUP(I70,$A$216:$C$240,2,FALSE)&amp;TEXT(J70,"00")&amp;TEXT(K70,"00")&amp;IF(M70="手",TEXT(L70,"0"),TEXT(L70,"00"))))</f>
      </c>
      <c r="Y70" s="44">
        <f t="shared" si="9"/>
      </c>
    </row>
    <row r="71" spans="2:25" ht="13.5">
      <c r="B71" s="89"/>
      <c r="C71" s="90"/>
      <c r="D71" s="91"/>
      <c r="E71" s="91"/>
      <c r="F71" s="91"/>
      <c r="G71" s="91"/>
      <c r="H71" s="91"/>
      <c r="I71" s="92"/>
      <c r="J71" s="91"/>
      <c r="K71" s="91"/>
      <c r="L71" s="93"/>
      <c r="M71" s="91"/>
      <c r="N71" s="94"/>
      <c r="O71" s="84"/>
      <c r="P71" s="3"/>
      <c r="Q71" s="42">
        <f t="shared" si="2"/>
      </c>
      <c r="R71" s="43" t="str">
        <f t="shared" si="3"/>
        <v>     </v>
      </c>
      <c r="S71" s="95" t="str">
        <f t="shared" si="4"/>
        <v> </v>
      </c>
      <c r="T71" s="43">
        <f t="shared" si="5"/>
      </c>
      <c r="U71" s="43">
        <f t="shared" si="6"/>
      </c>
      <c r="V71" s="43">
        <f t="shared" si="7"/>
      </c>
      <c r="W71" s="43">
        <f t="shared" si="8"/>
      </c>
      <c r="X71" s="95">
        <f>IF(I71="","",IF(VLOOKUP(I71,$A$216:$C$240,3,FALSE)&gt;=71,VLOOKUP(I71,$A$216:$C$240,2,FALSE)&amp;TEXT(K71,"00")&amp;TEXT(L71,"00"),VLOOKUP(I71,$A$216:$C$240,2,FALSE)&amp;TEXT(J71,"00")&amp;TEXT(K71,"00")&amp;IF(M71="手",TEXT(L71,"0"),TEXT(L71,"00"))))</f>
      </c>
      <c r="Y71" s="44">
        <f t="shared" si="9"/>
      </c>
    </row>
    <row r="72" spans="2:25" ht="13.5">
      <c r="B72" s="89"/>
      <c r="C72" s="90"/>
      <c r="D72" s="91"/>
      <c r="E72" s="91"/>
      <c r="F72" s="91"/>
      <c r="G72" s="91"/>
      <c r="H72" s="91"/>
      <c r="I72" s="92"/>
      <c r="J72" s="91"/>
      <c r="K72" s="91"/>
      <c r="L72" s="93"/>
      <c r="M72" s="91"/>
      <c r="N72" s="94"/>
      <c r="O72" s="84"/>
      <c r="P72" s="3"/>
      <c r="Q72" s="42">
        <f t="shared" si="2"/>
      </c>
      <c r="R72" s="43" t="str">
        <f t="shared" si="3"/>
        <v>     </v>
      </c>
      <c r="S72" s="95" t="str">
        <f t="shared" si="4"/>
        <v> </v>
      </c>
      <c r="T72" s="43">
        <f t="shared" si="5"/>
      </c>
      <c r="U72" s="43">
        <f t="shared" si="6"/>
      </c>
      <c r="V72" s="43">
        <f t="shared" si="7"/>
      </c>
      <c r="W72" s="43">
        <f t="shared" si="8"/>
      </c>
      <c r="X72" s="95">
        <f>IF(I72="","",IF(VLOOKUP(I72,$A$216:$C$240,3,FALSE)&gt;=71,VLOOKUP(I72,$A$216:$C$240,2,FALSE)&amp;TEXT(K72,"00")&amp;TEXT(L72,"00"),VLOOKUP(I72,$A$216:$C$240,2,FALSE)&amp;TEXT(J72,"00")&amp;TEXT(K72,"00")&amp;IF(M72="手",TEXT(L72,"0"),TEXT(L72,"00"))))</f>
      </c>
      <c r="Y72" s="44">
        <f t="shared" si="9"/>
      </c>
    </row>
    <row r="73" spans="2:25" ht="13.5">
      <c r="B73" s="89"/>
      <c r="C73" s="90"/>
      <c r="D73" s="91"/>
      <c r="E73" s="91"/>
      <c r="F73" s="91"/>
      <c r="G73" s="91"/>
      <c r="H73" s="91"/>
      <c r="I73" s="92"/>
      <c r="J73" s="91"/>
      <c r="K73" s="91"/>
      <c r="L73" s="93"/>
      <c r="M73" s="91"/>
      <c r="N73" s="94"/>
      <c r="O73" s="84"/>
      <c r="P73" s="3"/>
      <c r="Q73" s="42">
        <f t="shared" si="2"/>
      </c>
      <c r="R73" s="43" t="str">
        <f t="shared" si="3"/>
        <v>     </v>
      </c>
      <c r="S73" s="95" t="str">
        <f t="shared" si="4"/>
        <v> </v>
      </c>
      <c r="T73" s="43">
        <f t="shared" si="5"/>
      </c>
      <c r="U73" s="43">
        <f t="shared" si="6"/>
      </c>
      <c r="V73" s="43">
        <f t="shared" si="7"/>
      </c>
      <c r="W73" s="43">
        <f t="shared" si="8"/>
      </c>
      <c r="X73" s="95">
        <f>IF(I73="","",IF(VLOOKUP(I73,$A$216:$C$240,3,FALSE)&gt;=71,VLOOKUP(I73,$A$216:$C$240,2,FALSE)&amp;TEXT(K73,"00")&amp;TEXT(L73,"00"),VLOOKUP(I73,$A$216:$C$240,2,FALSE)&amp;TEXT(J73,"00")&amp;TEXT(K73,"00")&amp;IF(M73="手",TEXT(L73,"0"),TEXT(L73,"00"))))</f>
      </c>
      <c r="Y73" s="44">
        <f t="shared" si="9"/>
      </c>
    </row>
    <row r="74" spans="2:25" ht="13.5">
      <c r="B74" s="89"/>
      <c r="C74" s="90"/>
      <c r="D74" s="91"/>
      <c r="E74" s="91"/>
      <c r="F74" s="91"/>
      <c r="G74" s="91"/>
      <c r="H74" s="91"/>
      <c r="I74" s="92"/>
      <c r="J74" s="91"/>
      <c r="K74" s="91"/>
      <c r="L74" s="93"/>
      <c r="M74" s="91"/>
      <c r="N74" s="94"/>
      <c r="O74" s="84"/>
      <c r="P74" s="3"/>
      <c r="Q74" s="42">
        <f t="shared" si="2"/>
      </c>
      <c r="R74" s="43" t="str">
        <f t="shared" si="3"/>
        <v>     </v>
      </c>
      <c r="S74" s="95" t="str">
        <f t="shared" si="4"/>
        <v> </v>
      </c>
      <c r="T74" s="43">
        <f t="shared" si="5"/>
      </c>
      <c r="U74" s="43">
        <f t="shared" si="6"/>
      </c>
      <c r="V74" s="43">
        <f t="shared" si="7"/>
      </c>
      <c r="W74" s="43">
        <f t="shared" si="8"/>
      </c>
      <c r="X74" s="95">
        <f>IF(I74="","",IF(VLOOKUP(I74,$A$216:$C$240,3,FALSE)&gt;=71,VLOOKUP(I74,$A$216:$C$240,2,FALSE)&amp;TEXT(K74,"00")&amp;TEXT(L74,"00"),VLOOKUP(I74,$A$216:$C$240,2,FALSE)&amp;TEXT(J74,"00")&amp;TEXT(K74,"00")&amp;IF(M74="手",TEXT(L74,"0"),TEXT(L74,"00"))))</f>
      </c>
      <c r="Y74" s="44">
        <f t="shared" si="9"/>
      </c>
    </row>
    <row r="75" spans="2:25" ht="13.5">
      <c r="B75" s="89"/>
      <c r="C75" s="90"/>
      <c r="D75" s="91"/>
      <c r="E75" s="91"/>
      <c r="F75" s="91"/>
      <c r="G75" s="91"/>
      <c r="H75" s="91"/>
      <c r="I75" s="92"/>
      <c r="J75" s="91"/>
      <c r="K75" s="91"/>
      <c r="L75" s="93"/>
      <c r="M75" s="91"/>
      <c r="N75" s="94"/>
      <c r="O75" s="84"/>
      <c r="P75" s="3"/>
      <c r="Q75" s="42">
        <f t="shared" si="2"/>
      </c>
      <c r="R75" s="43" t="str">
        <f t="shared" si="3"/>
        <v>     </v>
      </c>
      <c r="S75" s="95" t="str">
        <f t="shared" si="4"/>
        <v> </v>
      </c>
      <c r="T75" s="43">
        <f t="shared" si="5"/>
      </c>
      <c r="U75" s="43">
        <f t="shared" si="6"/>
      </c>
      <c r="V75" s="43">
        <f t="shared" si="7"/>
      </c>
      <c r="W75" s="43">
        <f t="shared" si="8"/>
      </c>
      <c r="X75" s="95">
        <f>IF(I75="","",IF(VLOOKUP(I75,$A$216:$C$240,3,FALSE)&gt;=71,VLOOKUP(I75,$A$216:$C$240,2,FALSE)&amp;TEXT(K75,"00")&amp;TEXT(L75,"00"),VLOOKUP(I75,$A$216:$C$240,2,FALSE)&amp;TEXT(J75,"00")&amp;TEXT(K75,"00")&amp;IF(M75="手",TEXT(L75,"0"),TEXT(L75,"00"))))</f>
      </c>
      <c r="Y75" s="44">
        <f t="shared" si="9"/>
      </c>
    </row>
    <row r="76" spans="2:25" ht="13.5">
      <c r="B76" s="89"/>
      <c r="C76" s="90"/>
      <c r="D76" s="91"/>
      <c r="E76" s="91"/>
      <c r="F76" s="91"/>
      <c r="G76" s="91"/>
      <c r="H76" s="91"/>
      <c r="I76" s="92"/>
      <c r="J76" s="91"/>
      <c r="K76" s="91"/>
      <c r="L76" s="93"/>
      <c r="M76" s="91"/>
      <c r="N76" s="94"/>
      <c r="O76" s="84"/>
      <c r="P76" s="3"/>
      <c r="Q76" s="42">
        <f t="shared" si="2"/>
      </c>
      <c r="R76" s="43" t="str">
        <f t="shared" si="3"/>
        <v>     </v>
      </c>
      <c r="S76" s="95" t="str">
        <f t="shared" si="4"/>
        <v> </v>
      </c>
      <c r="T76" s="43">
        <f t="shared" si="5"/>
      </c>
      <c r="U76" s="43">
        <f t="shared" si="6"/>
      </c>
      <c r="V76" s="43">
        <f t="shared" si="7"/>
      </c>
      <c r="W76" s="43">
        <f t="shared" si="8"/>
      </c>
      <c r="X76" s="95">
        <f>IF(I76="","",IF(VLOOKUP(I76,$A$216:$C$240,3,FALSE)&gt;=71,VLOOKUP(I76,$A$216:$C$240,2,FALSE)&amp;TEXT(K76,"00")&amp;TEXT(L76,"00"),VLOOKUP(I76,$A$216:$C$240,2,FALSE)&amp;TEXT(J76,"00")&amp;TEXT(K76,"00")&amp;IF(M76="手",TEXT(L76,"0"),TEXT(L76,"00"))))</f>
      </c>
      <c r="Y76" s="44">
        <f t="shared" si="9"/>
      </c>
    </row>
    <row r="77" spans="2:25" ht="13.5">
      <c r="B77" s="89"/>
      <c r="C77" s="90"/>
      <c r="D77" s="91"/>
      <c r="E77" s="91"/>
      <c r="F77" s="91"/>
      <c r="G77" s="91"/>
      <c r="H77" s="91"/>
      <c r="I77" s="92"/>
      <c r="J77" s="91"/>
      <c r="K77" s="91"/>
      <c r="L77" s="93"/>
      <c r="M77" s="91"/>
      <c r="N77" s="94"/>
      <c r="O77" s="84"/>
      <c r="P77" s="3"/>
      <c r="Q77" s="42">
        <f t="shared" si="2"/>
      </c>
      <c r="R77" s="43" t="str">
        <f t="shared" si="3"/>
        <v>     </v>
      </c>
      <c r="S77" s="95" t="str">
        <f t="shared" si="4"/>
        <v> </v>
      </c>
      <c r="T77" s="43">
        <f t="shared" si="5"/>
      </c>
      <c r="U77" s="43">
        <f t="shared" si="6"/>
      </c>
      <c r="V77" s="43">
        <f t="shared" si="7"/>
      </c>
      <c r="W77" s="43">
        <f t="shared" si="8"/>
      </c>
      <c r="X77" s="95">
        <f>IF(I77="","",IF(VLOOKUP(I77,$A$216:$C$240,3,FALSE)&gt;=71,VLOOKUP(I77,$A$216:$C$240,2,FALSE)&amp;TEXT(K77,"00")&amp;TEXT(L77,"00"),VLOOKUP(I77,$A$216:$C$240,2,FALSE)&amp;TEXT(J77,"00")&amp;TEXT(K77,"00")&amp;IF(M77="手",TEXT(L77,"0"),TEXT(L77,"00"))))</f>
      </c>
      <c r="Y77" s="44">
        <f t="shared" si="9"/>
      </c>
    </row>
    <row r="78" spans="2:25" ht="13.5">
      <c r="B78" s="89"/>
      <c r="C78" s="90"/>
      <c r="D78" s="91"/>
      <c r="E78" s="91"/>
      <c r="F78" s="91"/>
      <c r="G78" s="91"/>
      <c r="H78" s="91"/>
      <c r="I78" s="92"/>
      <c r="J78" s="91"/>
      <c r="K78" s="91"/>
      <c r="L78" s="93"/>
      <c r="M78" s="91"/>
      <c r="N78" s="94"/>
      <c r="O78" s="84"/>
      <c r="P78" s="3"/>
      <c r="Q78" s="42">
        <f t="shared" si="2"/>
      </c>
      <c r="R78" s="43" t="str">
        <f t="shared" si="3"/>
        <v>     </v>
      </c>
      <c r="S78" s="95" t="str">
        <f t="shared" si="4"/>
        <v> </v>
      </c>
      <c r="T78" s="43">
        <f t="shared" si="5"/>
      </c>
      <c r="U78" s="43">
        <f t="shared" si="6"/>
      </c>
      <c r="V78" s="43">
        <f t="shared" si="7"/>
      </c>
      <c r="W78" s="43">
        <f t="shared" si="8"/>
      </c>
      <c r="X78" s="95">
        <f>IF(I78="","",IF(VLOOKUP(I78,$A$216:$C$240,3,FALSE)&gt;=71,VLOOKUP(I78,$A$216:$C$240,2,FALSE)&amp;TEXT(K78,"00")&amp;TEXT(L78,"00"),VLOOKUP(I78,$A$216:$C$240,2,FALSE)&amp;TEXT(J78,"00")&amp;TEXT(K78,"00")&amp;IF(M78="手",TEXT(L78,"0"),TEXT(L78,"00"))))</f>
      </c>
      <c r="Y78" s="44">
        <f t="shared" si="9"/>
      </c>
    </row>
    <row r="79" spans="2:25" ht="13.5">
      <c r="B79" s="89"/>
      <c r="C79" s="90"/>
      <c r="D79" s="91"/>
      <c r="E79" s="91"/>
      <c r="F79" s="91"/>
      <c r="G79" s="91"/>
      <c r="H79" s="91"/>
      <c r="I79" s="92"/>
      <c r="J79" s="91"/>
      <c r="K79" s="91"/>
      <c r="L79" s="93"/>
      <c r="M79" s="91"/>
      <c r="N79" s="94"/>
      <c r="O79" s="84"/>
      <c r="P79" s="3"/>
      <c r="Q79" s="42">
        <f t="shared" si="2"/>
      </c>
      <c r="R79" s="43" t="str">
        <f t="shared" si="3"/>
        <v>     </v>
      </c>
      <c r="S79" s="95" t="str">
        <f t="shared" si="4"/>
        <v> </v>
      </c>
      <c r="T79" s="43">
        <f t="shared" si="5"/>
      </c>
      <c r="U79" s="43">
        <f t="shared" si="6"/>
      </c>
      <c r="V79" s="43">
        <f t="shared" si="7"/>
      </c>
      <c r="W79" s="43">
        <f t="shared" si="8"/>
      </c>
      <c r="X79" s="95">
        <f>IF(I79="","",IF(VLOOKUP(I79,$A$216:$C$240,3,FALSE)&gt;=71,VLOOKUP(I79,$A$216:$C$240,2,FALSE)&amp;TEXT(K79,"00")&amp;TEXT(L79,"00"),VLOOKUP(I79,$A$216:$C$240,2,FALSE)&amp;TEXT(J79,"00")&amp;TEXT(K79,"00")&amp;IF(M79="手",TEXT(L79,"0"),TEXT(L79,"00"))))</f>
      </c>
      <c r="Y79" s="44">
        <f t="shared" si="9"/>
      </c>
    </row>
    <row r="80" spans="2:25" ht="13.5">
      <c r="B80" s="89"/>
      <c r="C80" s="90"/>
      <c r="D80" s="91"/>
      <c r="E80" s="91"/>
      <c r="F80" s="91"/>
      <c r="G80" s="91"/>
      <c r="H80" s="91"/>
      <c r="I80" s="92"/>
      <c r="J80" s="91"/>
      <c r="K80" s="91"/>
      <c r="L80" s="93"/>
      <c r="M80" s="91"/>
      <c r="N80" s="94"/>
      <c r="O80" s="84"/>
      <c r="P80" s="3"/>
      <c r="Q80" s="42">
        <f t="shared" si="2"/>
      </c>
      <c r="R80" s="43" t="str">
        <f t="shared" si="3"/>
        <v>     </v>
      </c>
      <c r="S80" s="95" t="str">
        <f t="shared" si="4"/>
        <v> </v>
      </c>
      <c r="T80" s="43">
        <f t="shared" si="5"/>
      </c>
      <c r="U80" s="43">
        <f t="shared" si="6"/>
      </c>
      <c r="V80" s="43">
        <f t="shared" si="7"/>
      </c>
      <c r="W80" s="43">
        <f t="shared" si="8"/>
      </c>
      <c r="X80" s="95">
        <f>IF(I80="","",IF(VLOOKUP(I80,$A$216:$C$240,3,FALSE)&gt;=71,VLOOKUP(I80,$A$216:$C$240,2,FALSE)&amp;TEXT(K80,"00")&amp;TEXT(L80,"00"),VLOOKUP(I80,$A$216:$C$240,2,FALSE)&amp;TEXT(J80,"00")&amp;TEXT(K80,"00")&amp;IF(M80="手",TEXT(L80,"0"),TEXT(L80,"00"))))</f>
      </c>
      <c r="Y80" s="44">
        <f t="shared" si="9"/>
      </c>
    </row>
    <row r="81" spans="2:25" ht="13.5">
      <c r="B81" s="89"/>
      <c r="C81" s="90"/>
      <c r="D81" s="91"/>
      <c r="E81" s="91"/>
      <c r="F81" s="91"/>
      <c r="G81" s="91"/>
      <c r="H81" s="91"/>
      <c r="I81" s="92"/>
      <c r="J81" s="91"/>
      <c r="K81" s="91"/>
      <c r="L81" s="93"/>
      <c r="M81" s="91"/>
      <c r="N81" s="94"/>
      <c r="O81" s="84"/>
      <c r="P81" s="3"/>
      <c r="Q81" s="42">
        <f t="shared" si="2"/>
      </c>
      <c r="R81" s="43" t="str">
        <f t="shared" si="3"/>
        <v>     </v>
      </c>
      <c r="S81" s="95" t="str">
        <f t="shared" si="4"/>
        <v> </v>
      </c>
      <c r="T81" s="43">
        <f t="shared" si="5"/>
      </c>
      <c r="U81" s="43">
        <f t="shared" si="6"/>
      </c>
      <c r="V81" s="43">
        <f t="shared" si="7"/>
      </c>
      <c r="W81" s="43">
        <f t="shared" si="8"/>
      </c>
      <c r="X81" s="95">
        <f>IF(I81="","",IF(VLOOKUP(I81,$A$216:$C$240,3,FALSE)&gt;=71,VLOOKUP(I81,$A$216:$C$240,2,FALSE)&amp;TEXT(K81,"00")&amp;TEXT(L81,"00"),VLOOKUP(I81,$A$216:$C$240,2,FALSE)&amp;TEXT(J81,"00")&amp;TEXT(K81,"00")&amp;IF(M81="手",TEXT(L81,"0"),TEXT(L81,"00"))))</f>
      </c>
      <c r="Y81" s="44">
        <f t="shared" si="9"/>
      </c>
    </row>
    <row r="82" spans="2:25" ht="13.5">
      <c r="B82" s="89"/>
      <c r="C82" s="90"/>
      <c r="D82" s="91"/>
      <c r="E82" s="91"/>
      <c r="F82" s="91"/>
      <c r="G82" s="91"/>
      <c r="H82" s="91"/>
      <c r="I82" s="92"/>
      <c r="J82" s="91"/>
      <c r="K82" s="91"/>
      <c r="L82" s="93"/>
      <c r="M82" s="91"/>
      <c r="N82" s="94"/>
      <c r="O82" s="84"/>
      <c r="P82" s="3"/>
      <c r="Q82" s="42">
        <f t="shared" si="2"/>
      </c>
      <c r="R82" s="43" t="str">
        <f t="shared" si="3"/>
        <v>     </v>
      </c>
      <c r="S82" s="95" t="str">
        <f t="shared" si="4"/>
        <v> </v>
      </c>
      <c r="T82" s="43">
        <f t="shared" si="5"/>
      </c>
      <c r="U82" s="43">
        <f t="shared" si="6"/>
      </c>
      <c r="V82" s="43">
        <f t="shared" si="7"/>
      </c>
      <c r="W82" s="43">
        <f t="shared" si="8"/>
      </c>
      <c r="X82" s="95">
        <f>IF(I82="","",IF(VLOOKUP(I82,$A$216:$C$240,3,FALSE)&gt;=71,VLOOKUP(I82,$A$216:$C$240,2,FALSE)&amp;TEXT(K82,"00")&amp;TEXT(L82,"00"),VLOOKUP(I82,$A$216:$C$240,2,FALSE)&amp;TEXT(J82,"00")&amp;TEXT(K82,"00")&amp;IF(M82="手",TEXT(L82,"0"),TEXT(L82,"00"))))</f>
      </c>
      <c r="Y82" s="44">
        <f t="shared" si="9"/>
      </c>
    </row>
    <row r="83" spans="2:25" ht="13.5">
      <c r="B83" s="89"/>
      <c r="C83" s="90"/>
      <c r="D83" s="91"/>
      <c r="E83" s="91"/>
      <c r="F83" s="91"/>
      <c r="G83" s="91"/>
      <c r="H83" s="91"/>
      <c r="I83" s="92"/>
      <c r="J83" s="91"/>
      <c r="K83" s="91"/>
      <c r="L83" s="93"/>
      <c r="M83" s="91"/>
      <c r="N83" s="94"/>
      <c r="O83" s="84"/>
      <c r="P83" s="3"/>
      <c r="Q83" s="42">
        <f t="shared" si="2"/>
      </c>
      <c r="R83" s="43" t="str">
        <f t="shared" si="3"/>
        <v>     </v>
      </c>
      <c r="S83" s="95" t="str">
        <f t="shared" si="4"/>
        <v> </v>
      </c>
      <c r="T83" s="43">
        <f t="shared" si="5"/>
      </c>
      <c r="U83" s="43">
        <f t="shared" si="6"/>
      </c>
      <c r="V83" s="43">
        <f t="shared" si="7"/>
      </c>
      <c r="W83" s="43">
        <f t="shared" si="8"/>
      </c>
      <c r="X83" s="95">
        <f>IF(I83="","",IF(VLOOKUP(I83,$A$216:$C$240,3,FALSE)&gt;=71,VLOOKUP(I83,$A$216:$C$240,2,FALSE)&amp;TEXT(K83,"00")&amp;TEXT(L83,"00"),VLOOKUP(I83,$A$216:$C$240,2,FALSE)&amp;TEXT(J83,"00")&amp;TEXT(K83,"00")&amp;IF(M83="手",TEXT(L83,"0"),TEXT(L83,"00"))))</f>
      </c>
      <c r="Y83" s="44">
        <f t="shared" si="9"/>
      </c>
    </row>
    <row r="84" spans="2:25" ht="13.5">
      <c r="B84" s="89"/>
      <c r="C84" s="90"/>
      <c r="D84" s="91"/>
      <c r="E84" s="91"/>
      <c r="F84" s="91"/>
      <c r="G84" s="91"/>
      <c r="H84" s="91"/>
      <c r="I84" s="92"/>
      <c r="J84" s="91"/>
      <c r="K84" s="91"/>
      <c r="L84" s="93"/>
      <c r="M84" s="91"/>
      <c r="N84" s="94"/>
      <c r="O84" s="84"/>
      <c r="P84" s="3"/>
      <c r="Q84" s="42">
        <f t="shared" si="2"/>
      </c>
      <c r="R84" s="43" t="str">
        <f t="shared" si="3"/>
        <v>     </v>
      </c>
      <c r="S84" s="95" t="str">
        <f t="shared" si="4"/>
        <v> </v>
      </c>
      <c r="T84" s="43">
        <f t="shared" si="5"/>
      </c>
      <c r="U84" s="43">
        <f t="shared" si="6"/>
      </c>
      <c r="V84" s="43">
        <f t="shared" si="7"/>
      </c>
      <c r="W84" s="43">
        <f t="shared" si="8"/>
      </c>
      <c r="X84" s="95">
        <f>IF(I84="","",IF(VLOOKUP(I84,$A$216:$C$240,3,FALSE)&gt;=71,VLOOKUP(I84,$A$216:$C$240,2,FALSE)&amp;TEXT(K84,"00")&amp;TEXT(L84,"00"),VLOOKUP(I84,$A$216:$C$240,2,FALSE)&amp;TEXT(J84,"00")&amp;TEXT(K84,"00")&amp;IF(M84="手",TEXT(L84,"0"),TEXT(L84,"00"))))</f>
      </c>
      <c r="Y84" s="44">
        <f t="shared" si="9"/>
      </c>
    </row>
    <row r="85" spans="2:25" ht="13.5">
      <c r="B85" s="89"/>
      <c r="C85" s="90"/>
      <c r="D85" s="91"/>
      <c r="E85" s="91"/>
      <c r="F85" s="91"/>
      <c r="G85" s="91"/>
      <c r="H85" s="91"/>
      <c r="I85" s="92"/>
      <c r="J85" s="91"/>
      <c r="K85" s="91"/>
      <c r="L85" s="93"/>
      <c r="M85" s="91"/>
      <c r="N85" s="94"/>
      <c r="O85" s="84"/>
      <c r="P85" s="3"/>
      <c r="Q85" s="42">
        <f t="shared" si="2"/>
      </c>
      <c r="R85" s="43" t="str">
        <f t="shared" si="3"/>
        <v>     </v>
      </c>
      <c r="S85" s="95" t="str">
        <f t="shared" si="4"/>
        <v> </v>
      </c>
      <c r="T85" s="43">
        <f t="shared" si="5"/>
      </c>
      <c r="U85" s="43">
        <f t="shared" si="6"/>
      </c>
      <c r="V85" s="43">
        <f t="shared" si="7"/>
      </c>
      <c r="W85" s="43">
        <f t="shared" si="8"/>
      </c>
      <c r="X85" s="95">
        <f>IF(I85="","",IF(VLOOKUP(I85,$A$216:$C$240,3,FALSE)&gt;=71,VLOOKUP(I85,$A$216:$C$240,2,FALSE)&amp;TEXT(K85,"00")&amp;TEXT(L85,"00"),VLOOKUP(I85,$A$216:$C$240,2,FALSE)&amp;TEXT(J85,"00")&amp;TEXT(K85,"00")&amp;IF(M85="手",TEXT(L85,"0"),TEXT(L85,"00"))))</f>
      </c>
      <c r="Y85" s="44">
        <f t="shared" si="9"/>
      </c>
    </row>
    <row r="86" spans="2:25" ht="13.5">
      <c r="B86" s="89"/>
      <c r="C86" s="90"/>
      <c r="D86" s="91"/>
      <c r="E86" s="91"/>
      <c r="F86" s="91"/>
      <c r="G86" s="91"/>
      <c r="H86" s="91"/>
      <c r="I86" s="92"/>
      <c r="J86" s="91"/>
      <c r="K86" s="91"/>
      <c r="L86" s="93"/>
      <c r="M86" s="91"/>
      <c r="N86" s="94"/>
      <c r="O86" s="84"/>
      <c r="P86" s="3"/>
      <c r="Q86" s="42">
        <f t="shared" si="2"/>
      </c>
      <c r="R86" s="43" t="str">
        <f t="shared" si="3"/>
        <v>     </v>
      </c>
      <c r="S86" s="95" t="str">
        <f t="shared" si="4"/>
        <v> </v>
      </c>
      <c r="T86" s="43">
        <f t="shared" si="5"/>
      </c>
      <c r="U86" s="43">
        <f t="shared" si="6"/>
      </c>
      <c r="V86" s="43">
        <f t="shared" si="7"/>
      </c>
      <c r="W86" s="43">
        <f t="shared" si="8"/>
      </c>
      <c r="X86" s="95">
        <f>IF(I86="","",IF(VLOOKUP(I86,$A$216:$C$240,3,FALSE)&gt;=71,VLOOKUP(I86,$A$216:$C$240,2,FALSE)&amp;TEXT(K86,"00")&amp;TEXT(L86,"00"),VLOOKUP(I86,$A$216:$C$240,2,FALSE)&amp;TEXT(J86,"00")&amp;TEXT(K86,"00")&amp;IF(M86="手",TEXT(L86,"0"),TEXT(L86,"00"))))</f>
      </c>
      <c r="Y86" s="44">
        <f t="shared" si="9"/>
      </c>
    </row>
    <row r="87" spans="2:25" ht="13.5">
      <c r="B87" s="89"/>
      <c r="C87" s="90"/>
      <c r="D87" s="91"/>
      <c r="E87" s="91"/>
      <c r="F87" s="91"/>
      <c r="G87" s="91"/>
      <c r="H87" s="91"/>
      <c r="I87" s="92"/>
      <c r="J87" s="91"/>
      <c r="K87" s="91"/>
      <c r="L87" s="93"/>
      <c r="M87" s="91"/>
      <c r="N87" s="94"/>
      <c r="O87" s="84"/>
      <c r="P87" s="3"/>
      <c r="Q87" s="42">
        <f t="shared" si="2"/>
      </c>
      <c r="R87" s="43" t="str">
        <f t="shared" si="3"/>
        <v>     </v>
      </c>
      <c r="S87" s="95" t="str">
        <f t="shared" si="4"/>
        <v> </v>
      </c>
      <c r="T87" s="43">
        <f t="shared" si="5"/>
      </c>
      <c r="U87" s="43">
        <f t="shared" si="6"/>
      </c>
      <c r="V87" s="43">
        <f t="shared" si="7"/>
      </c>
      <c r="W87" s="43">
        <f t="shared" si="8"/>
      </c>
      <c r="X87" s="95">
        <f>IF(I87="","",IF(VLOOKUP(I87,$A$216:$C$240,3,FALSE)&gt;=71,VLOOKUP(I87,$A$216:$C$240,2,FALSE)&amp;TEXT(K87,"00")&amp;TEXT(L87,"00"),VLOOKUP(I87,$A$216:$C$240,2,FALSE)&amp;TEXT(J87,"00")&amp;TEXT(K87,"00")&amp;IF(M87="手",TEXT(L87,"0"),TEXT(L87,"00"))))</f>
      </c>
      <c r="Y87" s="44">
        <f t="shared" si="9"/>
      </c>
    </row>
    <row r="88" spans="2:25" ht="13.5">
      <c r="B88" s="89"/>
      <c r="C88" s="90"/>
      <c r="D88" s="91"/>
      <c r="E88" s="91"/>
      <c r="F88" s="91"/>
      <c r="G88" s="91"/>
      <c r="H88" s="91"/>
      <c r="I88" s="92"/>
      <c r="J88" s="91"/>
      <c r="K88" s="91"/>
      <c r="L88" s="93"/>
      <c r="M88" s="91"/>
      <c r="N88" s="94"/>
      <c r="O88" s="84"/>
      <c r="P88" s="3"/>
      <c r="Q88" s="42">
        <f t="shared" si="2"/>
      </c>
      <c r="R88" s="43" t="str">
        <f t="shared" si="3"/>
        <v>     </v>
      </c>
      <c r="S88" s="95" t="str">
        <f t="shared" si="4"/>
        <v> </v>
      </c>
      <c r="T88" s="43">
        <f t="shared" si="5"/>
      </c>
      <c r="U88" s="43">
        <f t="shared" si="6"/>
      </c>
      <c r="V88" s="43">
        <f t="shared" si="7"/>
      </c>
      <c r="W88" s="43">
        <f t="shared" si="8"/>
      </c>
      <c r="X88" s="95">
        <f>IF(I88="","",IF(VLOOKUP(I88,$A$216:$C$240,3,FALSE)&gt;=71,VLOOKUP(I88,$A$216:$C$240,2,FALSE)&amp;TEXT(K88,"00")&amp;TEXT(L88,"00"),VLOOKUP(I88,$A$216:$C$240,2,FALSE)&amp;TEXT(J88,"00")&amp;TEXT(K88,"00")&amp;IF(M88="手",TEXT(L88,"0"),TEXT(L88,"00"))))</f>
      </c>
      <c r="Y88" s="44">
        <f t="shared" si="9"/>
      </c>
    </row>
    <row r="89" spans="2:25" ht="13.5">
      <c r="B89" s="89"/>
      <c r="C89" s="90"/>
      <c r="D89" s="91"/>
      <c r="E89" s="91"/>
      <c r="F89" s="91"/>
      <c r="G89" s="91"/>
      <c r="H89" s="91"/>
      <c r="I89" s="92"/>
      <c r="J89" s="91"/>
      <c r="K89" s="91"/>
      <c r="L89" s="93"/>
      <c r="M89" s="91"/>
      <c r="N89" s="94"/>
      <c r="O89" s="84"/>
      <c r="P89" s="3"/>
      <c r="Q89" s="42">
        <f t="shared" si="2"/>
      </c>
      <c r="R89" s="43" t="str">
        <f t="shared" si="3"/>
        <v>     </v>
      </c>
      <c r="S89" s="95" t="str">
        <f t="shared" si="4"/>
        <v> </v>
      </c>
      <c r="T89" s="43">
        <f t="shared" si="5"/>
      </c>
      <c r="U89" s="43">
        <f t="shared" si="6"/>
      </c>
      <c r="V89" s="43">
        <f t="shared" si="7"/>
      </c>
      <c r="W89" s="43">
        <f t="shared" si="8"/>
      </c>
      <c r="X89" s="95">
        <f>IF(I89="","",IF(VLOOKUP(I89,$A$216:$C$240,3,FALSE)&gt;=71,VLOOKUP(I89,$A$216:$C$240,2,FALSE)&amp;TEXT(K89,"00")&amp;TEXT(L89,"00"),VLOOKUP(I89,$A$216:$C$240,2,FALSE)&amp;TEXT(J89,"00")&amp;TEXT(K89,"00")&amp;IF(M89="手",TEXT(L89,"0"),TEXT(L89,"00"))))</f>
      </c>
      <c r="Y89" s="44">
        <f t="shared" si="9"/>
      </c>
    </row>
    <row r="90" spans="2:25" ht="13.5">
      <c r="B90" s="89"/>
      <c r="C90" s="90"/>
      <c r="D90" s="91"/>
      <c r="E90" s="91"/>
      <c r="F90" s="91"/>
      <c r="G90" s="91"/>
      <c r="H90" s="91"/>
      <c r="I90" s="92"/>
      <c r="J90" s="91"/>
      <c r="K90" s="91"/>
      <c r="L90" s="93"/>
      <c r="M90" s="91"/>
      <c r="N90" s="94"/>
      <c r="O90" s="84"/>
      <c r="P90" s="3"/>
      <c r="Q90" s="42">
        <f t="shared" si="2"/>
      </c>
      <c r="R90" s="43" t="str">
        <f t="shared" si="3"/>
        <v>     </v>
      </c>
      <c r="S90" s="95" t="str">
        <f t="shared" si="4"/>
        <v> </v>
      </c>
      <c r="T90" s="43">
        <f t="shared" si="5"/>
      </c>
      <c r="U90" s="43">
        <f t="shared" si="6"/>
      </c>
      <c r="V90" s="43">
        <f t="shared" si="7"/>
      </c>
      <c r="W90" s="43">
        <f t="shared" si="8"/>
      </c>
      <c r="X90" s="95">
        <f>IF(I90="","",IF(VLOOKUP(I90,$A$216:$C$240,3,FALSE)&gt;=71,VLOOKUP(I90,$A$216:$C$240,2,FALSE)&amp;TEXT(K90,"00")&amp;TEXT(L90,"00"),VLOOKUP(I90,$A$216:$C$240,2,FALSE)&amp;TEXT(J90,"00")&amp;TEXT(K90,"00")&amp;IF(M90="手",TEXT(L90,"0"),TEXT(L90,"00"))))</f>
      </c>
      <c r="Y90" s="44">
        <f t="shared" si="9"/>
      </c>
    </row>
    <row r="91" spans="2:25" ht="13.5">
      <c r="B91" s="89"/>
      <c r="C91" s="90"/>
      <c r="D91" s="91"/>
      <c r="E91" s="91"/>
      <c r="F91" s="91"/>
      <c r="G91" s="91"/>
      <c r="H91" s="91"/>
      <c r="I91" s="92"/>
      <c r="J91" s="91"/>
      <c r="K91" s="91"/>
      <c r="L91" s="93"/>
      <c r="M91" s="91"/>
      <c r="N91" s="94"/>
      <c r="O91" s="84"/>
      <c r="P91" s="3"/>
      <c r="Q91" s="42">
        <f aca="true" t="shared" si="10" ref="Q91:Q145">IF(C91="","",T91*100000000+V91*100+RIGHT(W91,2))</f>
      </c>
      <c r="R91" s="43" t="str">
        <f aca="true" t="shared" si="11" ref="R91:R145">IF(LEN(C91)+LEN(D91)&lt;4,C91&amp;"    "&amp;D91&amp;" "&amp;G91,IF(LEN(C91)+LEN(D91)&gt;4,C91&amp;D91&amp;" "&amp;G91,C91&amp;"  "&amp;D91&amp;" "&amp;G91))</f>
        <v>     </v>
      </c>
      <c r="S91" s="95" t="str">
        <f aca="true" t="shared" si="12" ref="S91:S145">E91&amp;" "&amp;F91</f>
        <v> </v>
      </c>
      <c r="T91" s="43">
        <f aca="true" t="shared" si="13" ref="T91:T145">IF(H91="男",1,IF(H91="女",2,""))</f>
      </c>
      <c r="U91" s="43">
        <f aca="true" t="shared" si="14" ref="U91:U145">IF(C91="","",11)</f>
      </c>
      <c r="V91" s="43">
        <f aca="true" t="shared" si="15" ref="V91:V145">IF(C91="","",VALUE(LEFT($E$4,6)))</f>
      </c>
      <c r="W91" s="43">
        <f aca="true" t="shared" si="16" ref="W91:W145">IF(B91="","",B91)</f>
      </c>
      <c r="X91" s="95">
        <f>IF(I91="","",IF(VLOOKUP(I91,$A$216:$C$240,3,FALSE)&gt;=71,VLOOKUP(I91,$A$216:$C$240,2,FALSE)&amp;TEXT(K91,"00")&amp;TEXT(L91,"00"),VLOOKUP(I91,$A$216:$C$240,2,FALSE)&amp;TEXT(J91,"00")&amp;TEXT(K91,"00")&amp;IF(M91="手",TEXT(L91,"0"),TEXT(L91,"00"))))</f>
      </c>
      <c r="Y91" s="44">
        <f aca="true" t="shared" si="17" ref="Y91:Y145">IF(N91="","",N91)</f>
      </c>
    </row>
    <row r="92" spans="2:25" ht="13.5">
      <c r="B92" s="89"/>
      <c r="C92" s="90"/>
      <c r="D92" s="91"/>
      <c r="E92" s="91"/>
      <c r="F92" s="91"/>
      <c r="G92" s="91"/>
      <c r="H92" s="91"/>
      <c r="I92" s="92"/>
      <c r="J92" s="91"/>
      <c r="K92" s="91"/>
      <c r="L92" s="93"/>
      <c r="M92" s="91"/>
      <c r="N92" s="94"/>
      <c r="O92" s="84"/>
      <c r="P92" s="3"/>
      <c r="Q92" s="42">
        <f t="shared" si="10"/>
      </c>
      <c r="R92" s="43" t="str">
        <f t="shared" si="11"/>
        <v>     </v>
      </c>
      <c r="S92" s="95" t="str">
        <f t="shared" si="12"/>
        <v> </v>
      </c>
      <c r="T92" s="43">
        <f t="shared" si="13"/>
      </c>
      <c r="U92" s="43">
        <f t="shared" si="14"/>
      </c>
      <c r="V92" s="43">
        <f t="shared" si="15"/>
      </c>
      <c r="W92" s="43">
        <f t="shared" si="16"/>
      </c>
      <c r="X92" s="95">
        <f>IF(I92="","",IF(VLOOKUP(I92,$A$216:$C$240,3,FALSE)&gt;=71,VLOOKUP(I92,$A$216:$C$240,2,FALSE)&amp;TEXT(K92,"00")&amp;TEXT(L92,"00"),VLOOKUP(I92,$A$216:$C$240,2,FALSE)&amp;TEXT(J92,"00")&amp;TEXT(K92,"00")&amp;IF(M92="手",TEXT(L92,"0"),TEXT(L92,"00"))))</f>
      </c>
      <c r="Y92" s="44">
        <f t="shared" si="17"/>
      </c>
    </row>
    <row r="93" spans="2:25" ht="13.5">
      <c r="B93" s="89"/>
      <c r="C93" s="90"/>
      <c r="D93" s="91"/>
      <c r="E93" s="91"/>
      <c r="F93" s="91"/>
      <c r="G93" s="91"/>
      <c r="H93" s="91"/>
      <c r="I93" s="92"/>
      <c r="J93" s="91"/>
      <c r="K93" s="91"/>
      <c r="L93" s="93"/>
      <c r="M93" s="91"/>
      <c r="N93" s="94"/>
      <c r="O93" s="84"/>
      <c r="P93" s="3"/>
      <c r="Q93" s="42">
        <f t="shared" si="10"/>
      </c>
      <c r="R93" s="43" t="str">
        <f t="shared" si="11"/>
        <v>     </v>
      </c>
      <c r="S93" s="95" t="str">
        <f t="shared" si="12"/>
        <v> </v>
      </c>
      <c r="T93" s="43">
        <f t="shared" si="13"/>
      </c>
      <c r="U93" s="43">
        <f t="shared" si="14"/>
      </c>
      <c r="V93" s="43">
        <f t="shared" si="15"/>
      </c>
      <c r="W93" s="43">
        <f t="shared" si="16"/>
      </c>
      <c r="X93" s="95">
        <f>IF(I93="","",IF(VLOOKUP(I93,$A$216:$C$240,3,FALSE)&gt;=71,VLOOKUP(I93,$A$216:$C$240,2,FALSE)&amp;TEXT(K93,"00")&amp;TEXT(L93,"00"),VLOOKUP(I93,$A$216:$C$240,2,FALSE)&amp;TEXT(J93,"00")&amp;TEXT(K93,"00")&amp;IF(M93="手",TEXT(L93,"0"),TEXT(L93,"00"))))</f>
      </c>
      <c r="Y93" s="44">
        <f t="shared" si="17"/>
      </c>
    </row>
    <row r="94" spans="2:25" ht="13.5">
      <c r="B94" s="89"/>
      <c r="C94" s="90"/>
      <c r="D94" s="91"/>
      <c r="E94" s="91"/>
      <c r="F94" s="91"/>
      <c r="G94" s="91"/>
      <c r="H94" s="91"/>
      <c r="I94" s="92"/>
      <c r="J94" s="91"/>
      <c r="K94" s="91"/>
      <c r="L94" s="93"/>
      <c r="M94" s="91"/>
      <c r="N94" s="94"/>
      <c r="O94" s="84"/>
      <c r="P94" s="3"/>
      <c r="Q94" s="42">
        <f t="shared" si="10"/>
      </c>
      <c r="R94" s="43" t="str">
        <f t="shared" si="11"/>
        <v>     </v>
      </c>
      <c r="S94" s="95" t="str">
        <f t="shared" si="12"/>
        <v> </v>
      </c>
      <c r="T94" s="43">
        <f t="shared" si="13"/>
      </c>
      <c r="U94" s="43">
        <f t="shared" si="14"/>
      </c>
      <c r="V94" s="43">
        <f t="shared" si="15"/>
      </c>
      <c r="W94" s="43">
        <f t="shared" si="16"/>
      </c>
      <c r="X94" s="95">
        <f>IF(I94="","",IF(VLOOKUP(I94,$A$216:$C$240,3,FALSE)&gt;=71,VLOOKUP(I94,$A$216:$C$240,2,FALSE)&amp;TEXT(K94,"00")&amp;TEXT(L94,"00"),VLOOKUP(I94,$A$216:$C$240,2,FALSE)&amp;TEXT(J94,"00")&amp;TEXT(K94,"00")&amp;IF(M94="手",TEXT(L94,"0"),TEXT(L94,"00"))))</f>
      </c>
      <c r="Y94" s="44">
        <f t="shared" si="17"/>
      </c>
    </row>
    <row r="95" spans="2:25" ht="13.5">
      <c r="B95" s="89"/>
      <c r="C95" s="90"/>
      <c r="D95" s="91"/>
      <c r="E95" s="91"/>
      <c r="F95" s="91"/>
      <c r="G95" s="91"/>
      <c r="H95" s="91"/>
      <c r="I95" s="92"/>
      <c r="J95" s="91"/>
      <c r="K95" s="91"/>
      <c r="L95" s="93"/>
      <c r="M95" s="91"/>
      <c r="N95" s="94"/>
      <c r="O95" s="84"/>
      <c r="P95" s="3"/>
      <c r="Q95" s="42">
        <f t="shared" si="10"/>
      </c>
      <c r="R95" s="43" t="str">
        <f t="shared" si="11"/>
        <v>     </v>
      </c>
      <c r="S95" s="95" t="str">
        <f t="shared" si="12"/>
        <v> </v>
      </c>
      <c r="T95" s="43">
        <f t="shared" si="13"/>
      </c>
      <c r="U95" s="43">
        <f t="shared" si="14"/>
      </c>
      <c r="V95" s="43">
        <f t="shared" si="15"/>
      </c>
      <c r="W95" s="43">
        <f t="shared" si="16"/>
      </c>
      <c r="X95" s="95">
        <f>IF(I95="","",IF(VLOOKUP(I95,$A$216:$C$240,3,FALSE)&gt;=71,VLOOKUP(I95,$A$216:$C$240,2,FALSE)&amp;TEXT(K95,"00")&amp;TEXT(L95,"00"),VLOOKUP(I95,$A$216:$C$240,2,FALSE)&amp;TEXT(J95,"00")&amp;TEXT(K95,"00")&amp;IF(M95="手",TEXT(L95,"0"),TEXT(L95,"00"))))</f>
      </c>
      <c r="Y95" s="44">
        <f t="shared" si="17"/>
      </c>
    </row>
    <row r="96" spans="2:25" ht="13.5">
      <c r="B96" s="89"/>
      <c r="C96" s="90"/>
      <c r="D96" s="91"/>
      <c r="E96" s="91"/>
      <c r="F96" s="91"/>
      <c r="G96" s="91"/>
      <c r="H96" s="91"/>
      <c r="I96" s="92"/>
      <c r="J96" s="91"/>
      <c r="K96" s="91"/>
      <c r="L96" s="93"/>
      <c r="M96" s="91"/>
      <c r="N96" s="94"/>
      <c r="O96" s="84"/>
      <c r="P96" s="3"/>
      <c r="Q96" s="42">
        <f t="shared" si="10"/>
      </c>
      <c r="R96" s="43" t="str">
        <f t="shared" si="11"/>
        <v>     </v>
      </c>
      <c r="S96" s="95" t="str">
        <f t="shared" si="12"/>
        <v> </v>
      </c>
      <c r="T96" s="43">
        <f t="shared" si="13"/>
      </c>
      <c r="U96" s="43">
        <f t="shared" si="14"/>
      </c>
      <c r="V96" s="43">
        <f t="shared" si="15"/>
      </c>
      <c r="W96" s="43">
        <f t="shared" si="16"/>
      </c>
      <c r="X96" s="95">
        <f>IF(I96="","",IF(VLOOKUP(I96,$A$216:$C$240,3,FALSE)&gt;=71,VLOOKUP(I96,$A$216:$C$240,2,FALSE)&amp;TEXT(K96,"00")&amp;TEXT(L96,"00"),VLOOKUP(I96,$A$216:$C$240,2,FALSE)&amp;TEXT(J96,"00")&amp;TEXT(K96,"00")&amp;IF(M96="手",TEXT(L96,"0"),TEXT(L96,"00"))))</f>
      </c>
      <c r="Y96" s="44">
        <f t="shared" si="17"/>
      </c>
    </row>
    <row r="97" spans="2:25" ht="13.5">
      <c r="B97" s="89"/>
      <c r="C97" s="90"/>
      <c r="D97" s="91"/>
      <c r="E97" s="91"/>
      <c r="F97" s="91"/>
      <c r="G97" s="91"/>
      <c r="H97" s="91"/>
      <c r="I97" s="92"/>
      <c r="J97" s="91"/>
      <c r="K97" s="91"/>
      <c r="L97" s="93"/>
      <c r="M97" s="91"/>
      <c r="N97" s="94"/>
      <c r="O97" s="84"/>
      <c r="P97" s="3"/>
      <c r="Q97" s="42">
        <f t="shared" si="10"/>
      </c>
      <c r="R97" s="43" t="str">
        <f t="shared" si="11"/>
        <v>     </v>
      </c>
      <c r="S97" s="95" t="str">
        <f t="shared" si="12"/>
        <v> </v>
      </c>
      <c r="T97" s="43">
        <f t="shared" si="13"/>
      </c>
      <c r="U97" s="43">
        <f t="shared" si="14"/>
      </c>
      <c r="V97" s="43">
        <f t="shared" si="15"/>
      </c>
      <c r="W97" s="43">
        <f t="shared" si="16"/>
      </c>
      <c r="X97" s="95">
        <f>IF(I97="","",IF(VLOOKUP(I97,$A$216:$C$240,3,FALSE)&gt;=71,VLOOKUP(I97,$A$216:$C$240,2,FALSE)&amp;TEXT(K97,"00")&amp;TEXT(L97,"00"),VLOOKUP(I97,$A$216:$C$240,2,FALSE)&amp;TEXT(J97,"00")&amp;TEXT(K97,"00")&amp;IF(M97="手",TEXT(L97,"0"),TEXT(L97,"00"))))</f>
      </c>
      <c r="Y97" s="44">
        <f t="shared" si="17"/>
      </c>
    </row>
    <row r="98" spans="2:25" ht="13.5">
      <c r="B98" s="89"/>
      <c r="C98" s="90"/>
      <c r="D98" s="91"/>
      <c r="E98" s="91"/>
      <c r="F98" s="91"/>
      <c r="G98" s="91"/>
      <c r="H98" s="91"/>
      <c r="I98" s="92"/>
      <c r="J98" s="91"/>
      <c r="K98" s="91"/>
      <c r="L98" s="93"/>
      <c r="M98" s="91"/>
      <c r="N98" s="94"/>
      <c r="O98" s="84"/>
      <c r="P98" s="3"/>
      <c r="Q98" s="42">
        <f t="shared" si="10"/>
      </c>
      <c r="R98" s="43" t="str">
        <f t="shared" si="11"/>
        <v>     </v>
      </c>
      <c r="S98" s="95" t="str">
        <f t="shared" si="12"/>
        <v> </v>
      </c>
      <c r="T98" s="43">
        <f t="shared" si="13"/>
      </c>
      <c r="U98" s="43">
        <f t="shared" si="14"/>
      </c>
      <c r="V98" s="43">
        <f t="shared" si="15"/>
      </c>
      <c r="W98" s="43">
        <f t="shared" si="16"/>
      </c>
      <c r="X98" s="95">
        <f>IF(I98="","",IF(VLOOKUP(I98,$A$216:$C$240,3,FALSE)&gt;=71,VLOOKUP(I98,$A$216:$C$240,2,FALSE)&amp;TEXT(K98,"00")&amp;TEXT(L98,"00"),VLOOKUP(I98,$A$216:$C$240,2,FALSE)&amp;TEXT(J98,"00")&amp;TEXT(K98,"00")&amp;IF(M98="手",TEXT(L98,"0"),TEXT(L98,"00"))))</f>
      </c>
      <c r="Y98" s="44">
        <f t="shared" si="17"/>
      </c>
    </row>
    <row r="99" spans="2:25" ht="13.5">
      <c r="B99" s="89"/>
      <c r="C99" s="90"/>
      <c r="D99" s="91"/>
      <c r="E99" s="91"/>
      <c r="F99" s="91"/>
      <c r="G99" s="91"/>
      <c r="H99" s="91"/>
      <c r="I99" s="92"/>
      <c r="J99" s="91"/>
      <c r="K99" s="91"/>
      <c r="L99" s="93"/>
      <c r="M99" s="91"/>
      <c r="N99" s="94"/>
      <c r="O99" s="84"/>
      <c r="P99" s="3"/>
      <c r="Q99" s="42">
        <f t="shared" si="10"/>
      </c>
      <c r="R99" s="43" t="str">
        <f t="shared" si="11"/>
        <v>     </v>
      </c>
      <c r="S99" s="95" t="str">
        <f t="shared" si="12"/>
        <v> </v>
      </c>
      <c r="T99" s="43">
        <f t="shared" si="13"/>
      </c>
      <c r="U99" s="43">
        <f t="shared" si="14"/>
      </c>
      <c r="V99" s="43">
        <f t="shared" si="15"/>
      </c>
      <c r="W99" s="43">
        <f t="shared" si="16"/>
      </c>
      <c r="X99" s="95">
        <f>IF(I99="","",IF(VLOOKUP(I99,$A$216:$C$240,3,FALSE)&gt;=71,VLOOKUP(I99,$A$216:$C$240,2,FALSE)&amp;TEXT(K99,"00")&amp;TEXT(L99,"00"),VLOOKUP(I99,$A$216:$C$240,2,FALSE)&amp;TEXT(J99,"00")&amp;TEXT(K99,"00")&amp;IF(M99="手",TEXT(L99,"0"),TEXT(L99,"00"))))</f>
      </c>
      <c r="Y99" s="44">
        <f t="shared" si="17"/>
      </c>
    </row>
    <row r="100" spans="2:25" ht="13.5">
      <c r="B100" s="89"/>
      <c r="C100" s="90"/>
      <c r="D100" s="91"/>
      <c r="E100" s="91"/>
      <c r="F100" s="91"/>
      <c r="G100" s="91"/>
      <c r="H100" s="91"/>
      <c r="I100" s="92"/>
      <c r="J100" s="91"/>
      <c r="K100" s="91"/>
      <c r="L100" s="93"/>
      <c r="M100" s="91"/>
      <c r="N100" s="94"/>
      <c r="O100" s="84"/>
      <c r="P100" s="3"/>
      <c r="Q100" s="42">
        <f t="shared" si="10"/>
      </c>
      <c r="R100" s="43" t="str">
        <f t="shared" si="11"/>
        <v>     </v>
      </c>
      <c r="S100" s="95" t="str">
        <f t="shared" si="12"/>
        <v> </v>
      </c>
      <c r="T100" s="43">
        <f t="shared" si="13"/>
      </c>
      <c r="U100" s="43">
        <f t="shared" si="14"/>
      </c>
      <c r="V100" s="43">
        <f t="shared" si="15"/>
      </c>
      <c r="W100" s="43">
        <f t="shared" si="16"/>
      </c>
      <c r="X100" s="95">
        <f>IF(I100="","",IF(VLOOKUP(I100,$A$216:$C$240,3,FALSE)&gt;=71,VLOOKUP(I100,$A$216:$C$240,2,FALSE)&amp;TEXT(K100,"00")&amp;TEXT(L100,"00"),VLOOKUP(I100,$A$216:$C$240,2,FALSE)&amp;TEXT(J100,"00")&amp;TEXT(K100,"00")&amp;IF(M100="手",TEXT(L100,"0"),TEXT(L100,"00"))))</f>
      </c>
      <c r="Y100" s="44">
        <f t="shared" si="17"/>
      </c>
    </row>
    <row r="101" spans="2:25" ht="13.5">
      <c r="B101" s="89"/>
      <c r="C101" s="90"/>
      <c r="D101" s="91"/>
      <c r="E101" s="91"/>
      <c r="F101" s="91"/>
      <c r="G101" s="91"/>
      <c r="H101" s="91"/>
      <c r="I101" s="92"/>
      <c r="J101" s="91"/>
      <c r="K101" s="91"/>
      <c r="L101" s="93"/>
      <c r="M101" s="91"/>
      <c r="N101" s="94"/>
      <c r="O101" s="84"/>
      <c r="P101" s="3"/>
      <c r="Q101" s="42">
        <f t="shared" si="10"/>
      </c>
      <c r="R101" s="43" t="str">
        <f t="shared" si="11"/>
        <v>     </v>
      </c>
      <c r="S101" s="95" t="str">
        <f t="shared" si="12"/>
        <v> </v>
      </c>
      <c r="T101" s="43">
        <f t="shared" si="13"/>
      </c>
      <c r="U101" s="43">
        <f t="shared" si="14"/>
      </c>
      <c r="V101" s="43">
        <f t="shared" si="15"/>
      </c>
      <c r="W101" s="43">
        <f t="shared" si="16"/>
      </c>
      <c r="X101" s="95">
        <f>IF(I101="","",IF(VLOOKUP(I101,$A$216:$C$240,3,FALSE)&gt;=71,VLOOKUP(I101,$A$216:$C$240,2,FALSE)&amp;TEXT(K101,"00")&amp;TEXT(L101,"00"),VLOOKUP(I101,$A$216:$C$240,2,FALSE)&amp;TEXT(J101,"00")&amp;TEXT(K101,"00")&amp;IF(M101="手",TEXT(L101,"0"),TEXT(L101,"00"))))</f>
      </c>
      <c r="Y101" s="44">
        <f t="shared" si="17"/>
      </c>
    </row>
    <row r="102" spans="2:25" ht="13.5">
      <c r="B102" s="89"/>
      <c r="C102" s="90"/>
      <c r="D102" s="91"/>
      <c r="E102" s="91"/>
      <c r="F102" s="91"/>
      <c r="G102" s="91"/>
      <c r="H102" s="91"/>
      <c r="I102" s="92"/>
      <c r="J102" s="91"/>
      <c r="K102" s="91"/>
      <c r="L102" s="93"/>
      <c r="M102" s="91"/>
      <c r="N102" s="94"/>
      <c r="O102" s="84"/>
      <c r="P102" s="3"/>
      <c r="Q102" s="42">
        <f t="shared" si="10"/>
      </c>
      <c r="R102" s="43" t="str">
        <f t="shared" si="11"/>
        <v>     </v>
      </c>
      <c r="S102" s="95" t="str">
        <f t="shared" si="12"/>
        <v> </v>
      </c>
      <c r="T102" s="43">
        <f t="shared" si="13"/>
      </c>
      <c r="U102" s="43">
        <f t="shared" si="14"/>
      </c>
      <c r="V102" s="43">
        <f t="shared" si="15"/>
      </c>
      <c r="W102" s="43">
        <f t="shared" si="16"/>
      </c>
      <c r="X102" s="95">
        <f>IF(I102="","",IF(VLOOKUP(I102,$A$216:$C$240,3,FALSE)&gt;=71,VLOOKUP(I102,$A$216:$C$240,2,FALSE)&amp;TEXT(K102,"00")&amp;TEXT(L102,"00"),VLOOKUP(I102,$A$216:$C$240,2,FALSE)&amp;TEXT(J102,"00")&amp;TEXT(K102,"00")&amp;IF(M102="手",TEXT(L102,"0"),TEXT(L102,"00"))))</f>
      </c>
      <c r="Y102" s="44">
        <f t="shared" si="17"/>
      </c>
    </row>
    <row r="103" spans="2:25" ht="13.5">
      <c r="B103" s="89"/>
      <c r="C103" s="90"/>
      <c r="D103" s="91"/>
      <c r="E103" s="91"/>
      <c r="F103" s="91"/>
      <c r="G103" s="91"/>
      <c r="H103" s="91"/>
      <c r="I103" s="92"/>
      <c r="J103" s="91"/>
      <c r="K103" s="91"/>
      <c r="L103" s="93"/>
      <c r="M103" s="91"/>
      <c r="N103" s="94"/>
      <c r="O103" s="84"/>
      <c r="P103" s="3"/>
      <c r="Q103" s="42">
        <f t="shared" si="10"/>
      </c>
      <c r="R103" s="43" t="str">
        <f t="shared" si="11"/>
        <v>     </v>
      </c>
      <c r="S103" s="95" t="str">
        <f t="shared" si="12"/>
        <v> </v>
      </c>
      <c r="T103" s="43">
        <f t="shared" si="13"/>
      </c>
      <c r="U103" s="43">
        <f t="shared" si="14"/>
      </c>
      <c r="V103" s="43">
        <f t="shared" si="15"/>
      </c>
      <c r="W103" s="43">
        <f t="shared" si="16"/>
      </c>
      <c r="X103" s="95">
        <f>IF(I103="","",IF(VLOOKUP(I103,$A$216:$C$240,3,FALSE)&gt;=71,VLOOKUP(I103,$A$216:$C$240,2,FALSE)&amp;TEXT(K103,"00")&amp;TEXT(L103,"00"),VLOOKUP(I103,$A$216:$C$240,2,FALSE)&amp;TEXT(J103,"00")&amp;TEXT(K103,"00")&amp;IF(M103="手",TEXT(L103,"0"),TEXT(L103,"00"))))</f>
      </c>
      <c r="Y103" s="44">
        <f t="shared" si="17"/>
      </c>
    </row>
    <row r="104" spans="2:25" ht="13.5">
      <c r="B104" s="89"/>
      <c r="C104" s="90"/>
      <c r="D104" s="91"/>
      <c r="E104" s="91"/>
      <c r="F104" s="91"/>
      <c r="G104" s="91"/>
      <c r="H104" s="91"/>
      <c r="I104" s="92"/>
      <c r="J104" s="91"/>
      <c r="K104" s="91"/>
      <c r="L104" s="93"/>
      <c r="M104" s="91"/>
      <c r="N104" s="94"/>
      <c r="O104" s="84"/>
      <c r="P104" s="3"/>
      <c r="Q104" s="42">
        <f t="shared" si="10"/>
      </c>
      <c r="R104" s="43" t="str">
        <f t="shared" si="11"/>
        <v>     </v>
      </c>
      <c r="S104" s="95" t="str">
        <f t="shared" si="12"/>
        <v> </v>
      </c>
      <c r="T104" s="43">
        <f t="shared" si="13"/>
      </c>
      <c r="U104" s="43">
        <f t="shared" si="14"/>
      </c>
      <c r="V104" s="43">
        <f t="shared" si="15"/>
      </c>
      <c r="W104" s="43">
        <f t="shared" si="16"/>
      </c>
      <c r="X104" s="95">
        <f>IF(I104="","",IF(VLOOKUP(I104,$A$216:$C$240,3,FALSE)&gt;=71,VLOOKUP(I104,$A$216:$C$240,2,FALSE)&amp;TEXT(K104,"00")&amp;TEXT(L104,"00"),VLOOKUP(I104,$A$216:$C$240,2,FALSE)&amp;TEXT(J104,"00")&amp;TEXT(K104,"00")&amp;IF(M104="手",TEXT(L104,"0"),TEXT(L104,"00"))))</f>
      </c>
      <c r="Y104" s="44">
        <f t="shared" si="17"/>
      </c>
    </row>
    <row r="105" spans="2:25" ht="13.5">
      <c r="B105" s="89"/>
      <c r="C105" s="90"/>
      <c r="D105" s="91"/>
      <c r="E105" s="91"/>
      <c r="F105" s="91"/>
      <c r="G105" s="91"/>
      <c r="H105" s="91"/>
      <c r="I105" s="92"/>
      <c r="J105" s="91"/>
      <c r="K105" s="91"/>
      <c r="L105" s="93"/>
      <c r="M105" s="91"/>
      <c r="N105" s="94"/>
      <c r="O105" s="84"/>
      <c r="P105" s="3"/>
      <c r="Q105" s="42">
        <f t="shared" si="10"/>
      </c>
      <c r="R105" s="43" t="str">
        <f t="shared" si="11"/>
        <v>     </v>
      </c>
      <c r="S105" s="95" t="str">
        <f t="shared" si="12"/>
        <v> </v>
      </c>
      <c r="T105" s="43">
        <f t="shared" si="13"/>
      </c>
      <c r="U105" s="43">
        <f t="shared" si="14"/>
      </c>
      <c r="V105" s="43">
        <f t="shared" si="15"/>
      </c>
      <c r="W105" s="43">
        <f t="shared" si="16"/>
      </c>
      <c r="X105" s="95">
        <f>IF(I105="","",IF(VLOOKUP(I105,$A$216:$C$240,3,FALSE)&gt;=71,VLOOKUP(I105,$A$216:$C$240,2,FALSE)&amp;TEXT(K105,"00")&amp;TEXT(L105,"00"),VLOOKUP(I105,$A$216:$C$240,2,FALSE)&amp;TEXT(J105,"00")&amp;TEXT(K105,"00")&amp;IF(M105="手",TEXT(L105,"0"),TEXT(L105,"00"))))</f>
      </c>
      <c r="Y105" s="44">
        <f t="shared" si="17"/>
      </c>
    </row>
    <row r="106" spans="2:25" ht="13.5">
      <c r="B106" s="89"/>
      <c r="C106" s="90"/>
      <c r="D106" s="91"/>
      <c r="E106" s="91"/>
      <c r="F106" s="91"/>
      <c r="G106" s="91"/>
      <c r="H106" s="91"/>
      <c r="I106" s="92"/>
      <c r="J106" s="91"/>
      <c r="K106" s="91"/>
      <c r="L106" s="93"/>
      <c r="M106" s="91"/>
      <c r="N106" s="94"/>
      <c r="O106" s="84"/>
      <c r="P106" s="3"/>
      <c r="Q106" s="42">
        <f t="shared" si="10"/>
      </c>
      <c r="R106" s="43" t="str">
        <f t="shared" si="11"/>
        <v>     </v>
      </c>
      <c r="S106" s="95" t="str">
        <f t="shared" si="12"/>
        <v> </v>
      </c>
      <c r="T106" s="43">
        <f t="shared" si="13"/>
      </c>
      <c r="U106" s="43">
        <f t="shared" si="14"/>
      </c>
      <c r="V106" s="43">
        <f t="shared" si="15"/>
      </c>
      <c r="W106" s="43">
        <f t="shared" si="16"/>
      </c>
      <c r="X106" s="95">
        <f>IF(I106="","",IF(VLOOKUP(I106,$A$216:$C$240,3,FALSE)&gt;=71,VLOOKUP(I106,$A$216:$C$240,2,FALSE)&amp;TEXT(K106,"00")&amp;TEXT(L106,"00"),VLOOKUP(I106,$A$216:$C$240,2,FALSE)&amp;TEXT(J106,"00")&amp;TEXT(K106,"00")&amp;IF(M106="手",TEXT(L106,"0"),TEXT(L106,"00"))))</f>
      </c>
      <c r="Y106" s="44">
        <f t="shared" si="17"/>
      </c>
    </row>
    <row r="107" spans="2:25" ht="13.5">
      <c r="B107" s="89"/>
      <c r="C107" s="90"/>
      <c r="D107" s="91"/>
      <c r="E107" s="91"/>
      <c r="F107" s="91"/>
      <c r="G107" s="91"/>
      <c r="H107" s="91"/>
      <c r="I107" s="92"/>
      <c r="J107" s="91"/>
      <c r="K107" s="91"/>
      <c r="L107" s="93"/>
      <c r="M107" s="91"/>
      <c r="N107" s="94"/>
      <c r="O107" s="84"/>
      <c r="P107" s="3"/>
      <c r="Q107" s="42">
        <f t="shared" si="10"/>
      </c>
      <c r="R107" s="43" t="str">
        <f t="shared" si="11"/>
        <v>     </v>
      </c>
      <c r="S107" s="95" t="str">
        <f t="shared" si="12"/>
        <v> </v>
      </c>
      <c r="T107" s="43">
        <f t="shared" si="13"/>
      </c>
      <c r="U107" s="43">
        <f t="shared" si="14"/>
      </c>
      <c r="V107" s="43">
        <f t="shared" si="15"/>
      </c>
      <c r="W107" s="43">
        <f t="shared" si="16"/>
      </c>
      <c r="X107" s="95">
        <f>IF(I107="","",IF(VLOOKUP(I107,$A$216:$C$240,3,FALSE)&gt;=71,VLOOKUP(I107,$A$216:$C$240,2,FALSE)&amp;TEXT(K107,"00")&amp;TEXT(L107,"00"),VLOOKUP(I107,$A$216:$C$240,2,FALSE)&amp;TEXT(J107,"00")&amp;TEXT(K107,"00")&amp;IF(M107="手",TEXT(L107,"0"),TEXT(L107,"00"))))</f>
      </c>
      <c r="Y107" s="44">
        <f t="shared" si="17"/>
      </c>
    </row>
    <row r="108" spans="2:25" ht="13.5">
      <c r="B108" s="89"/>
      <c r="C108" s="90"/>
      <c r="D108" s="91"/>
      <c r="E108" s="91"/>
      <c r="F108" s="91"/>
      <c r="G108" s="91"/>
      <c r="H108" s="91"/>
      <c r="I108" s="92"/>
      <c r="J108" s="91"/>
      <c r="K108" s="91"/>
      <c r="L108" s="93"/>
      <c r="M108" s="91"/>
      <c r="N108" s="94"/>
      <c r="O108" s="84"/>
      <c r="P108" s="3"/>
      <c r="Q108" s="42">
        <f t="shared" si="10"/>
      </c>
      <c r="R108" s="43" t="str">
        <f t="shared" si="11"/>
        <v>     </v>
      </c>
      <c r="S108" s="95" t="str">
        <f t="shared" si="12"/>
        <v> </v>
      </c>
      <c r="T108" s="43">
        <f t="shared" si="13"/>
      </c>
      <c r="U108" s="43">
        <f t="shared" si="14"/>
      </c>
      <c r="V108" s="43">
        <f t="shared" si="15"/>
      </c>
      <c r="W108" s="43">
        <f t="shared" si="16"/>
      </c>
      <c r="X108" s="95">
        <f>IF(I108="","",IF(VLOOKUP(I108,$A$216:$C$240,3,FALSE)&gt;=71,VLOOKUP(I108,$A$216:$C$240,2,FALSE)&amp;TEXT(K108,"00")&amp;TEXT(L108,"00"),VLOOKUP(I108,$A$216:$C$240,2,FALSE)&amp;TEXT(J108,"00")&amp;TEXT(K108,"00")&amp;IF(M108="手",TEXT(L108,"0"),TEXT(L108,"00"))))</f>
      </c>
      <c r="Y108" s="44">
        <f t="shared" si="17"/>
      </c>
    </row>
    <row r="109" spans="2:25" ht="13.5">
      <c r="B109" s="89"/>
      <c r="C109" s="90"/>
      <c r="D109" s="91"/>
      <c r="E109" s="91"/>
      <c r="F109" s="91"/>
      <c r="G109" s="91"/>
      <c r="H109" s="91"/>
      <c r="I109" s="92"/>
      <c r="J109" s="91"/>
      <c r="K109" s="91"/>
      <c r="L109" s="93"/>
      <c r="M109" s="91"/>
      <c r="N109" s="94"/>
      <c r="O109" s="84"/>
      <c r="P109" s="3"/>
      <c r="Q109" s="42">
        <f t="shared" si="10"/>
      </c>
      <c r="R109" s="43" t="str">
        <f t="shared" si="11"/>
        <v>     </v>
      </c>
      <c r="S109" s="95" t="str">
        <f t="shared" si="12"/>
        <v> </v>
      </c>
      <c r="T109" s="43">
        <f t="shared" si="13"/>
      </c>
      <c r="U109" s="43">
        <f t="shared" si="14"/>
      </c>
      <c r="V109" s="43">
        <f t="shared" si="15"/>
      </c>
      <c r="W109" s="43">
        <f t="shared" si="16"/>
      </c>
      <c r="X109" s="95">
        <f>IF(I109="","",IF(VLOOKUP(I109,$A$216:$C$240,3,FALSE)&gt;=71,VLOOKUP(I109,$A$216:$C$240,2,FALSE)&amp;TEXT(K109,"00")&amp;TEXT(L109,"00"),VLOOKUP(I109,$A$216:$C$240,2,FALSE)&amp;TEXT(J109,"00")&amp;TEXT(K109,"00")&amp;IF(M109="手",TEXT(L109,"0"),TEXT(L109,"00"))))</f>
      </c>
      <c r="Y109" s="44">
        <f t="shared" si="17"/>
      </c>
    </row>
    <row r="110" spans="2:25" ht="13.5">
      <c r="B110" s="89"/>
      <c r="C110" s="90"/>
      <c r="D110" s="91"/>
      <c r="E110" s="91"/>
      <c r="F110" s="91"/>
      <c r="G110" s="91"/>
      <c r="H110" s="91"/>
      <c r="I110" s="92"/>
      <c r="J110" s="91"/>
      <c r="K110" s="91"/>
      <c r="L110" s="93"/>
      <c r="M110" s="91"/>
      <c r="N110" s="94"/>
      <c r="O110" s="84"/>
      <c r="P110" s="3"/>
      <c r="Q110" s="42">
        <f t="shared" si="10"/>
      </c>
      <c r="R110" s="43" t="str">
        <f t="shared" si="11"/>
        <v>     </v>
      </c>
      <c r="S110" s="95" t="str">
        <f t="shared" si="12"/>
        <v> </v>
      </c>
      <c r="T110" s="43">
        <f t="shared" si="13"/>
      </c>
      <c r="U110" s="43">
        <f t="shared" si="14"/>
      </c>
      <c r="V110" s="43">
        <f t="shared" si="15"/>
      </c>
      <c r="W110" s="43">
        <f t="shared" si="16"/>
      </c>
      <c r="X110" s="95">
        <f>IF(I110="","",IF(VLOOKUP(I110,$A$216:$C$240,3,FALSE)&gt;=71,VLOOKUP(I110,$A$216:$C$240,2,FALSE)&amp;TEXT(K110,"00")&amp;TEXT(L110,"00"),VLOOKUP(I110,$A$216:$C$240,2,FALSE)&amp;TEXT(J110,"00")&amp;TEXT(K110,"00")&amp;IF(M110="手",TEXT(L110,"0"),TEXT(L110,"00"))))</f>
      </c>
      <c r="Y110" s="44">
        <f t="shared" si="17"/>
      </c>
    </row>
    <row r="111" spans="2:25" ht="13.5">
      <c r="B111" s="89"/>
      <c r="C111" s="90"/>
      <c r="D111" s="91"/>
      <c r="E111" s="91"/>
      <c r="F111" s="91"/>
      <c r="G111" s="91"/>
      <c r="H111" s="91"/>
      <c r="I111" s="92"/>
      <c r="J111" s="91"/>
      <c r="K111" s="91"/>
      <c r="L111" s="93"/>
      <c r="M111" s="91"/>
      <c r="N111" s="94"/>
      <c r="O111" s="84"/>
      <c r="P111" s="3"/>
      <c r="Q111" s="42">
        <f t="shared" si="10"/>
      </c>
      <c r="R111" s="43" t="str">
        <f t="shared" si="11"/>
        <v>     </v>
      </c>
      <c r="S111" s="95" t="str">
        <f t="shared" si="12"/>
        <v> </v>
      </c>
      <c r="T111" s="43">
        <f t="shared" si="13"/>
      </c>
      <c r="U111" s="43">
        <f t="shared" si="14"/>
      </c>
      <c r="V111" s="43">
        <f t="shared" si="15"/>
      </c>
      <c r="W111" s="43">
        <f t="shared" si="16"/>
      </c>
      <c r="X111" s="95">
        <f>IF(I111="","",IF(VLOOKUP(I111,$A$216:$C$240,3,FALSE)&gt;=71,VLOOKUP(I111,$A$216:$C$240,2,FALSE)&amp;TEXT(K111,"00")&amp;TEXT(L111,"00"),VLOOKUP(I111,$A$216:$C$240,2,FALSE)&amp;TEXT(J111,"00")&amp;TEXT(K111,"00")&amp;IF(M111="手",TEXT(L111,"0"),TEXT(L111,"00"))))</f>
      </c>
      <c r="Y111" s="44">
        <f t="shared" si="17"/>
      </c>
    </row>
    <row r="112" spans="2:25" ht="13.5">
      <c r="B112" s="89"/>
      <c r="C112" s="90"/>
      <c r="D112" s="91"/>
      <c r="E112" s="91"/>
      <c r="F112" s="91"/>
      <c r="G112" s="91"/>
      <c r="H112" s="91"/>
      <c r="I112" s="92"/>
      <c r="J112" s="91"/>
      <c r="K112" s="91"/>
      <c r="L112" s="93"/>
      <c r="M112" s="91"/>
      <c r="N112" s="94"/>
      <c r="O112" s="84"/>
      <c r="P112" s="3"/>
      <c r="Q112" s="42">
        <f t="shared" si="10"/>
      </c>
      <c r="R112" s="43" t="str">
        <f t="shared" si="11"/>
        <v>     </v>
      </c>
      <c r="S112" s="95" t="str">
        <f t="shared" si="12"/>
        <v> </v>
      </c>
      <c r="T112" s="43">
        <f t="shared" si="13"/>
      </c>
      <c r="U112" s="43">
        <f t="shared" si="14"/>
      </c>
      <c r="V112" s="43">
        <f t="shared" si="15"/>
      </c>
      <c r="W112" s="43">
        <f t="shared" si="16"/>
      </c>
      <c r="X112" s="95">
        <f>IF(I112="","",IF(VLOOKUP(I112,$A$216:$C$240,3,FALSE)&gt;=71,VLOOKUP(I112,$A$216:$C$240,2,FALSE)&amp;TEXT(K112,"00")&amp;TEXT(L112,"00"),VLOOKUP(I112,$A$216:$C$240,2,FALSE)&amp;TEXT(J112,"00")&amp;TEXT(K112,"00")&amp;IF(M112="手",TEXT(L112,"0"),TEXT(L112,"00"))))</f>
      </c>
      <c r="Y112" s="44">
        <f t="shared" si="17"/>
      </c>
    </row>
    <row r="113" spans="2:25" ht="13.5">
      <c r="B113" s="89"/>
      <c r="C113" s="90"/>
      <c r="D113" s="91"/>
      <c r="E113" s="91"/>
      <c r="F113" s="91"/>
      <c r="G113" s="91"/>
      <c r="H113" s="91"/>
      <c r="I113" s="92"/>
      <c r="J113" s="91"/>
      <c r="K113" s="91"/>
      <c r="L113" s="93"/>
      <c r="M113" s="91"/>
      <c r="N113" s="94"/>
      <c r="O113" s="84"/>
      <c r="P113" s="3"/>
      <c r="Q113" s="42">
        <f t="shared" si="10"/>
      </c>
      <c r="R113" s="43" t="str">
        <f t="shared" si="11"/>
        <v>     </v>
      </c>
      <c r="S113" s="95" t="str">
        <f t="shared" si="12"/>
        <v> </v>
      </c>
      <c r="T113" s="43">
        <f t="shared" si="13"/>
      </c>
      <c r="U113" s="43">
        <f t="shared" si="14"/>
      </c>
      <c r="V113" s="43">
        <f t="shared" si="15"/>
      </c>
      <c r="W113" s="43">
        <f t="shared" si="16"/>
      </c>
      <c r="X113" s="95">
        <f>IF(I113="","",IF(VLOOKUP(I113,$A$216:$C$240,3,FALSE)&gt;=71,VLOOKUP(I113,$A$216:$C$240,2,FALSE)&amp;TEXT(K113,"00")&amp;TEXT(L113,"00"),VLOOKUP(I113,$A$216:$C$240,2,FALSE)&amp;TEXT(J113,"00")&amp;TEXT(K113,"00")&amp;IF(M113="手",TEXT(L113,"0"),TEXT(L113,"00"))))</f>
      </c>
      <c r="Y113" s="44">
        <f t="shared" si="17"/>
      </c>
    </row>
    <row r="114" spans="2:25" ht="13.5">
      <c r="B114" s="89"/>
      <c r="C114" s="90"/>
      <c r="D114" s="91"/>
      <c r="E114" s="91"/>
      <c r="F114" s="91"/>
      <c r="G114" s="91"/>
      <c r="H114" s="91"/>
      <c r="I114" s="92"/>
      <c r="J114" s="91"/>
      <c r="K114" s="91"/>
      <c r="L114" s="93"/>
      <c r="M114" s="91"/>
      <c r="N114" s="94"/>
      <c r="O114" s="84"/>
      <c r="P114" s="3"/>
      <c r="Q114" s="42">
        <f t="shared" si="10"/>
      </c>
      <c r="R114" s="43" t="str">
        <f t="shared" si="11"/>
        <v>     </v>
      </c>
      <c r="S114" s="95" t="str">
        <f t="shared" si="12"/>
        <v> </v>
      </c>
      <c r="T114" s="43">
        <f t="shared" si="13"/>
      </c>
      <c r="U114" s="43">
        <f t="shared" si="14"/>
      </c>
      <c r="V114" s="43">
        <f t="shared" si="15"/>
      </c>
      <c r="W114" s="43">
        <f t="shared" si="16"/>
      </c>
      <c r="X114" s="95">
        <f>IF(I114="","",IF(VLOOKUP(I114,$A$216:$C$240,3,FALSE)&gt;=71,VLOOKUP(I114,$A$216:$C$240,2,FALSE)&amp;TEXT(K114,"00")&amp;TEXT(L114,"00"),VLOOKUP(I114,$A$216:$C$240,2,FALSE)&amp;TEXT(J114,"00")&amp;TEXT(K114,"00")&amp;IF(M114="手",TEXT(L114,"0"),TEXT(L114,"00"))))</f>
      </c>
      <c r="Y114" s="44">
        <f t="shared" si="17"/>
      </c>
    </row>
    <row r="115" spans="2:25" ht="13.5">
      <c r="B115" s="89"/>
      <c r="C115" s="90"/>
      <c r="D115" s="91"/>
      <c r="E115" s="91"/>
      <c r="F115" s="91"/>
      <c r="G115" s="91"/>
      <c r="H115" s="91"/>
      <c r="I115" s="92"/>
      <c r="J115" s="91"/>
      <c r="K115" s="91"/>
      <c r="L115" s="93"/>
      <c r="M115" s="91"/>
      <c r="N115" s="94"/>
      <c r="O115" s="84"/>
      <c r="P115" s="3"/>
      <c r="Q115" s="42">
        <f t="shared" si="10"/>
      </c>
      <c r="R115" s="43" t="str">
        <f t="shared" si="11"/>
        <v>     </v>
      </c>
      <c r="S115" s="95" t="str">
        <f t="shared" si="12"/>
        <v> </v>
      </c>
      <c r="T115" s="43">
        <f t="shared" si="13"/>
      </c>
      <c r="U115" s="43">
        <f t="shared" si="14"/>
      </c>
      <c r="V115" s="43">
        <f t="shared" si="15"/>
      </c>
      <c r="W115" s="43">
        <f t="shared" si="16"/>
      </c>
      <c r="X115" s="95">
        <f>IF(I115="","",IF(VLOOKUP(I115,$A$216:$C$240,3,FALSE)&gt;=71,VLOOKUP(I115,$A$216:$C$240,2,FALSE)&amp;TEXT(K115,"00")&amp;TEXT(L115,"00"),VLOOKUP(I115,$A$216:$C$240,2,FALSE)&amp;TEXT(J115,"00")&amp;TEXT(K115,"00")&amp;IF(M115="手",TEXT(L115,"0"),TEXT(L115,"00"))))</f>
      </c>
      <c r="Y115" s="44">
        <f t="shared" si="17"/>
      </c>
    </row>
    <row r="116" spans="2:25" ht="13.5">
      <c r="B116" s="89"/>
      <c r="C116" s="90"/>
      <c r="D116" s="91"/>
      <c r="E116" s="91"/>
      <c r="F116" s="91"/>
      <c r="G116" s="91"/>
      <c r="H116" s="91"/>
      <c r="I116" s="92"/>
      <c r="J116" s="91"/>
      <c r="K116" s="91"/>
      <c r="L116" s="93"/>
      <c r="M116" s="91"/>
      <c r="N116" s="94"/>
      <c r="O116" s="84"/>
      <c r="P116" s="3"/>
      <c r="Q116" s="42">
        <f t="shared" si="10"/>
      </c>
      <c r="R116" s="43" t="str">
        <f t="shared" si="11"/>
        <v>     </v>
      </c>
      <c r="S116" s="95" t="str">
        <f t="shared" si="12"/>
        <v> </v>
      </c>
      <c r="T116" s="43">
        <f t="shared" si="13"/>
      </c>
      <c r="U116" s="43">
        <f t="shared" si="14"/>
      </c>
      <c r="V116" s="43">
        <f t="shared" si="15"/>
      </c>
      <c r="W116" s="43">
        <f t="shared" si="16"/>
      </c>
      <c r="X116" s="95">
        <f>IF(I116="","",IF(VLOOKUP(I116,$A$216:$C$240,3,FALSE)&gt;=71,VLOOKUP(I116,$A$216:$C$240,2,FALSE)&amp;TEXT(K116,"00")&amp;TEXT(L116,"00"),VLOOKUP(I116,$A$216:$C$240,2,FALSE)&amp;TEXT(J116,"00")&amp;TEXT(K116,"00")&amp;IF(M116="手",TEXT(L116,"0"),TEXT(L116,"00"))))</f>
      </c>
      <c r="Y116" s="44">
        <f t="shared" si="17"/>
      </c>
    </row>
    <row r="117" spans="2:25" ht="13.5">
      <c r="B117" s="89"/>
      <c r="C117" s="90"/>
      <c r="D117" s="91"/>
      <c r="E117" s="91"/>
      <c r="F117" s="91"/>
      <c r="G117" s="91"/>
      <c r="H117" s="91"/>
      <c r="I117" s="92"/>
      <c r="J117" s="91"/>
      <c r="K117" s="91"/>
      <c r="L117" s="93"/>
      <c r="M117" s="91"/>
      <c r="N117" s="94"/>
      <c r="O117" s="84"/>
      <c r="P117" s="3"/>
      <c r="Q117" s="42">
        <f t="shared" si="10"/>
      </c>
      <c r="R117" s="43" t="str">
        <f t="shared" si="11"/>
        <v>     </v>
      </c>
      <c r="S117" s="95" t="str">
        <f t="shared" si="12"/>
        <v> </v>
      </c>
      <c r="T117" s="43">
        <f t="shared" si="13"/>
      </c>
      <c r="U117" s="43">
        <f t="shared" si="14"/>
      </c>
      <c r="V117" s="43">
        <f t="shared" si="15"/>
      </c>
      <c r="W117" s="43">
        <f t="shared" si="16"/>
      </c>
      <c r="X117" s="95">
        <f>IF(I117="","",IF(VLOOKUP(I117,$A$216:$C$240,3,FALSE)&gt;=71,VLOOKUP(I117,$A$216:$C$240,2,FALSE)&amp;TEXT(K117,"00")&amp;TEXT(L117,"00"),VLOOKUP(I117,$A$216:$C$240,2,FALSE)&amp;TEXT(J117,"00")&amp;TEXT(K117,"00")&amp;IF(M117="手",TEXT(L117,"0"),TEXT(L117,"00"))))</f>
      </c>
      <c r="Y117" s="44">
        <f t="shared" si="17"/>
      </c>
    </row>
    <row r="118" spans="2:25" ht="13.5">
      <c r="B118" s="89"/>
      <c r="C118" s="90"/>
      <c r="D118" s="91"/>
      <c r="E118" s="91"/>
      <c r="F118" s="91"/>
      <c r="G118" s="91"/>
      <c r="H118" s="91"/>
      <c r="I118" s="92"/>
      <c r="J118" s="91"/>
      <c r="K118" s="91"/>
      <c r="L118" s="93"/>
      <c r="M118" s="91"/>
      <c r="N118" s="94"/>
      <c r="O118" s="84"/>
      <c r="P118" s="3"/>
      <c r="Q118" s="42">
        <f t="shared" si="10"/>
      </c>
      <c r="R118" s="43" t="str">
        <f t="shared" si="11"/>
        <v>     </v>
      </c>
      <c r="S118" s="95" t="str">
        <f t="shared" si="12"/>
        <v> </v>
      </c>
      <c r="T118" s="43">
        <f t="shared" si="13"/>
      </c>
      <c r="U118" s="43">
        <f t="shared" si="14"/>
      </c>
      <c r="V118" s="43">
        <f t="shared" si="15"/>
      </c>
      <c r="W118" s="43">
        <f t="shared" si="16"/>
      </c>
      <c r="X118" s="95">
        <f>IF(I118="","",IF(VLOOKUP(I118,$A$216:$C$240,3,FALSE)&gt;=71,VLOOKUP(I118,$A$216:$C$240,2,FALSE)&amp;TEXT(K118,"00")&amp;TEXT(L118,"00"),VLOOKUP(I118,$A$216:$C$240,2,FALSE)&amp;TEXT(J118,"00")&amp;TEXT(K118,"00")&amp;IF(M118="手",TEXT(L118,"0"),TEXT(L118,"00"))))</f>
      </c>
      <c r="Y118" s="44">
        <f t="shared" si="17"/>
      </c>
    </row>
    <row r="119" spans="2:25" ht="13.5">
      <c r="B119" s="89"/>
      <c r="C119" s="90"/>
      <c r="D119" s="91"/>
      <c r="E119" s="91"/>
      <c r="F119" s="91"/>
      <c r="G119" s="91"/>
      <c r="H119" s="91"/>
      <c r="I119" s="92"/>
      <c r="J119" s="91"/>
      <c r="K119" s="91"/>
      <c r="L119" s="93"/>
      <c r="M119" s="91"/>
      <c r="N119" s="94"/>
      <c r="O119" s="84"/>
      <c r="P119" s="3"/>
      <c r="Q119" s="42">
        <f t="shared" si="10"/>
      </c>
      <c r="R119" s="43" t="str">
        <f t="shared" si="11"/>
        <v>     </v>
      </c>
      <c r="S119" s="95" t="str">
        <f t="shared" si="12"/>
        <v> </v>
      </c>
      <c r="T119" s="43">
        <f t="shared" si="13"/>
      </c>
      <c r="U119" s="43">
        <f t="shared" si="14"/>
      </c>
      <c r="V119" s="43">
        <f t="shared" si="15"/>
      </c>
      <c r="W119" s="43">
        <f t="shared" si="16"/>
      </c>
      <c r="X119" s="95">
        <f>IF(I119="","",IF(VLOOKUP(I119,$A$216:$C$240,3,FALSE)&gt;=71,VLOOKUP(I119,$A$216:$C$240,2,FALSE)&amp;TEXT(K119,"00")&amp;TEXT(L119,"00"),VLOOKUP(I119,$A$216:$C$240,2,FALSE)&amp;TEXT(J119,"00")&amp;TEXT(K119,"00")&amp;IF(M119="手",TEXT(L119,"0"),TEXT(L119,"00"))))</f>
      </c>
      <c r="Y119" s="44">
        <f t="shared" si="17"/>
      </c>
    </row>
    <row r="120" spans="2:25" ht="13.5">
      <c r="B120" s="89"/>
      <c r="C120" s="90"/>
      <c r="D120" s="91"/>
      <c r="E120" s="91"/>
      <c r="F120" s="91"/>
      <c r="G120" s="91"/>
      <c r="H120" s="91"/>
      <c r="I120" s="92"/>
      <c r="J120" s="91"/>
      <c r="K120" s="91"/>
      <c r="L120" s="93"/>
      <c r="M120" s="91"/>
      <c r="N120" s="94"/>
      <c r="O120" s="84"/>
      <c r="P120" s="3"/>
      <c r="Q120" s="42">
        <f t="shared" si="10"/>
      </c>
      <c r="R120" s="43" t="str">
        <f t="shared" si="11"/>
        <v>     </v>
      </c>
      <c r="S120" s="95" t="str">
        <f t="shared" si="12"/>
        <v> </v>
      </c>
      <c r="T120" s="43">
        <f t="shared" si="13"/>
      </c>
      <c r="U120" s="43">
        <f t="shared" si="14"/>
      </c>
      <c r="V120" s="43">
        <f t="shared" si="15"/>
      </c>
      <c r="W120" s="43">
        <f t="shared" si="16"/>
      </c>
      <c r="X120" s="95">
        <f>IF(I120="","",IF(VLOOKUP(I120,$A$216:$C$240,3,FALSE)&gt;=71,VLOOKUP(I120,$A$216:$C$240,2,FALSE)&amp;TEXT(K120,"00")&amp;TEXT(L120,"00"),VLOOKUP(I120,$A$216:$C$240,2,FALSE)&amp;TEXT(J120,"00")&amp;TEXT(K120,"00")&amp;IF(M120="手",TEXT(L120,"0"),TEXT(L120,"00"))))</f>
      </c>
      <c r="Y120" s="44">
        <f t="shared" si="17"/>
      </c>
    </row>
    <row r="121" spans="2:25" ht="13.5">
      <c r="B121" s="89"/>
      <c r="C121" s="90"/>
      <c r="D121" s="91"/>
      <c r="E121" s="91"/>
      <c r="F121" s="91"/>
      <c r="G121" s="91"/>
      <c r="H121" s="91"/>
      <c r="I121" s="92"/>
      <c r="J121" s="91"/>
      <c r="K121" s="91"/>
      <c r="L121" s="93"/>
      <c r="M121" s="91"/>
      <c r="N121" s="94"/>
      <c r="O121" s="84"/>
      <c r="P121" s="3"/>
      <c r="Q121" s="42">
        <f t="shared" si="10"/>
      </c>
      <c r="R121" s="43" t="str">
        <f t="shared" si="11"/>
        <v>     </v>
      </c>
      <c r="S121" s="95" t="str">
        <f t="shared" si="12"/>
        <v> </v>
      </c>
      <c r="T121" s="43">
        <f t="shared" si="13"/>
      </c>
      <c r="U121" s="43">
        <f t="shared" si="14"/>
      </c>
      <c r="V121" s="43">
        <f t="shared" si="15"/>
      </c>
      <c r="W121" s="43">
        <f t="shared" si="16"/>
      </c>
      <c r="X121" s="95">
        <f>IF(I121="","",IF(VLOOKUP(I121,$A$216:$C$240,3,FALSE)&gt;=71,VLOOKUP(I121,$A$216:$C$240,2,FALSE)&amp;TEXT(K121,"00")&amp;TEXT(L121,"00"),VLOOKUP(I121,$A$216:$C$240,2,FALSE)&amp;TEXT(J121,"00")&amp;TEXT(K121,"00")&amp;IF(M121="手",TEXT(L121,"0"),TEXT(L121,"00"))))</f>
      </c>
      <c r="Y121" s="44">
        <f t="shared" si="17"/>
      </c>
    </row>
    <row r="122" spans="2:25" ht="13.5">
      <c r="B122" s="89"/>
      <c r="C122" s="90"/>
      <c r="D122" s="91"/>
      <c r="E122" s="91"/>
      <c r="F122" s="91"/>
      <c r="G122" s="91"/>
      <c r="H122" s="91"/>
      <c r="I122" s="92"/>
      <c r="J122" s="91"/>
      <c r="K122" s="91"/>
      <c r="L122" s="93"/>
      <c r="M122" s="91"/>
      <c r="N122" s="94"/>
      <c r="O122" s="84"/>
      <c r="P122" s="3"/>
      <c r="Q122" s="42">
        <f t="shared" si="10"/>
      </c>
      <c r="R122" s="43" t="str">
        <f t="shared" si="11"/>
        <v>     </v>
      </c>
      <c r="S122" s="95" t="str">
        <f t="shared" si="12"/>
        <v> </v>
      </c>
      <c r="T122" s="43">
        <f t="shared" si="13"/>
      </c>
      <c r="U122" s="43">
        <f t="shared" si="14"/>
      </c>
      <c r="V122" s="43">
        <f t="shared" si="15"/>
      </c>
      <c r="W122" s="43">
        <f t="shared" si="16"/>
      </c>
      <c r="X122" s="95">
        <f>IF(I122="","",IF(VLOOKUP(I122,$A$216:$C$240,3,FALSE)&gt;=71,VLOOKUP(I122,$A$216:$C$240,2,FALSE)&amp;TEXT(K122,"00")&amp;TEXT(L122,"00"),VLOOKUP(I122,$A$216:$C$240,2,FALSE)&amp;TEXT(J122,"00")&amp;TEXT(K122,"00")&amp;IF(M122="手",TEXT(L122,"0"),TEXT(L122,"00"))))</f>
      </c>
      <c r="Y122" s="44">
        <f t="shared" si="17"/>
      </c>
    </row>
    <row r="123" spans="2:25" ht="13.5">
      <c r="B123" s="89"/>
      <c r="C123" s="90"/>
      <c r="D123" s="91"/>
      <c r="E123" s="91"/>
      <c r="F123" s="91"/>
      <c r="G123" s="91"/>
      <c r="H123" s="91"/>
      <c r="I123" s="92"/>
      <c r="J123" s="91"/>
      <c r="K123" s="91"/>
      <c r="L123" s="93"/>
      <c r="M123" s="91"/>
      <c r="N123" s="94"/>
      <c r="O123" s="84"/>
      <c r="P123" s="3"/>
      <c r="Q123" s="42">
        <f t="shared" si="10"/>
      </c>
      <c r="R123" s="43" t="str">
        <f t="shared" si="11"/>
        <v>     </v>
      </c>
      <c r="S123" s="95" t="str">
        <f t="shared" si="12"/>
        <v> </v>
      </c>
      <c r="T123" s="43">
        <f t="shared" si="13"/>
      </c>
      <c r="U123" s="43">
        <f t="shared" si="14"/>
      </c>
      <c r="V123" s="43">
        <f t="shared" si="15"/>
      </c>
      <c r="W123" s="43">
        <f t="shared" si="16"/>
      </c>
      <c r="X123" s="95">
        <f>IF(I123="","",IF(VLOOKUP(I123,$A$216:$C$240,3,FALSE)&gt;=71,VLOOKUP(I123,$A$216:$C$240,2,FALSE)&amp;TEXT(K123,"00")&amp;TEXT(L123,"00"),VLOOKUP(I123,$A$216:$C$240,2,FALSE)&amp;TEXT(J123,"00")&amp;TEXT(K123,"00")&amp;IF(M123="手",TEXT(L123,"0"),TEXT(L123,"00"))))</f>
      </c>
      <c r="Y123" s="44">
        <f t="shared" si="17"/>
      </c>
    </row>
    <row r="124" spans="2:25" ht="13.5">
      <c r="B124" s="89"/>
      <c r="C124" s="90"/>
      <c r="D124" s="91"/>
      <c r="E124" s="91"/>
      <c r="F124" s="91"/>
      <c r="G124" s="91"/>
      <c r="H124" s="91"/>
      <c r="I124" s="92"/>
      <c r="J124" s="91"/>
      <c r="K124" s="91"/>
      <c r="L124" s="93"/>
      <c r="M124" s="91"/>
      <c r="N124" s="94"/>
      <c r="O124" s="84"/>
      <c r="P124" s="3"/>
      <c r="Q124" s="42">
        <f t="shared" si="10"/>
      </c>
      <c r="R124" s="43" t="str">
        <f t="shared" si="11"/>
        <v>     </v>
      </c>
      <c r="S124" s="95" t="str">
        <f t="shared" si="12"/>
        <v> </v>
      </c>
      <c r="T124" s="43">
        <f t="shared" si="13"/>
      </c>
      <c r="U124" s="43">
        <f t="shared" si="14"/>
      </c>
      <c r="V124" s="43">
        <f t="shared" si="15"/>
      </c>
      <c r="W124" s="43">
        <f t="shared" si="16"/>
      </c>
      <c r="X124" s="95">
        <f>IF(I124="","",IF(VLOOKUP(I124,$A$216:$C$240,3,FALSE)&gt;=71,VLOOKUP(I124,$A$216:$C$240,2,FALSE)&amp;TEXT(K124,"00")&amp;TEXT(L124,"00"),VLOOKUP(I124,$A$216:$C$240,2,FALSE)&amp;TEXT(J124,"00")&amp;TEXT(K124,"00")&amp;IF(M124="手",TEXT(L124,"0"),TEXT(L124,"00"))))</f>
      </c>
      <c r="Y124" s="44">
        <f t="shared" si="17"/>
      </c>
    </row>
    <row r="125" spans="2:25" ht="13.5">
      <c r="B125" s="89"/>
      <c r="C125" s="90"/>
      <c r="D125" s="91"/>
      <c r="E125" s="91"/>
      <c r="F125" s="91"/>
      <c r="G125" s="91"/>
      <c r="H125" s="91"/>
      <c r="I125" s="92"/>
      <c r="J125" s="91"/>
      <c r="K125" s="91"/>
      <c r="L125" s="93"/>
      <c r="M125" s="91"/>
      <c r="N125" s="94"/>
      <c r="O125" s="84"/>
      <c r="P125" s="3"/>
      <c r="Q125" s="42">
        <f t="shared" si="10"/>
      </c>
      <c r="R125" s="43" t="str">
        <f t="shared" si="11"/>
        <v>     </v>
      </c>
      <c r="S125" s="95" t="str">
        <f t="shared" si="12"/>
        <v> </v>
      </c>
      <c r="T125" s="43">
        <f t="shared" si="13"/>
      </c>
      <c r="U125" s="43">
        <f t="shared" si="14"/>
      </c>
      <c r="V125" s="43">
        <f t="shared" si="15"/>
      </c>
      <c r="W125" s="43">
        <f t="shared" si="16"/>
      </c>
      <c r="X125" s="95">
        <f>IF(I125="","",IF(VLOOKUP(I125,$A$216:$C$240,3,FALSE)&gt;=71,VLOOKUP(I125,$A$216:$C$240,2,FALSE)&amp;TEXT(K125,"00")&amp;TEXT(L125,"00"),VLOOKUP(I125,$A$216:$C$240,2,FALSE)&amp;TEXT(J125,"00")&amp;TEXT(K125,"00")&amp;IF(M125="手",TEXT(L125,"0"),TEXT(L125,"00"))))</f>
      </c>
      <c r="Y125" s="44">
        <f t="shared" si="17"/>
      </c>
    </row>
    <row r="126" spans="2:25" ht="13.5">
      <c r="B126" s="89"/>
      <c r="C126" s="90"/>
      <c r="D126" s="91"/>
      <c r="E126" s="91"/>
      <c r="F126" s="91"/>
      <c r="G126" s="91"/>
      <c r="H126" s="91"/>
      <c r="I126" s="92"/>
      <c r="J126" s="91"/>
      <c r="K126" s="91"/>
      <c r="L126" s="93"/>
      <c r="M126" s="91"/>
      <c r="N126" s="94"/>
      <c r="O126" s="84"/>
      <c r="P126" s="3"/>
      <c r="Q126" s="42">
        <f t="shared" si="10"/>
      </c>
      <c r="R126" s="43" t="str">
        <f t="shared" si="11"/>
        <v>     </v>
      </c>
      <c r="S126" s="95" t="str">
        <f t="shared" si="12"/>
        <v> </v>
      </c>
      <c r="T126" s="43">
        <f t="shared" si="13"/>
      </c>
      <c r="U126" s="43">
        <f t="shared" si="14"/>
      </c>
      <c r="V126" s="43">
        <f t="shared" si="15"/>
      </c>
      <c r="W126" s="43">
        <f t="shared" si="16"/>
      </c>
      <c r="X126" s="95">
        <f>IF(I126="","",IF(VLOOKUP(I126,$A$216:$C$240,3,FALSE)&gt;=71,VLOOKUP(I126,$A$216:$C$240,2,FALSE)&amp;TEXT(K126,"00")&amp;TEXT(L126,"00"),VLOOKUP(I126,$A$216:$C$240,2,FALSE)&amp;TEXT(J126,"00")&amp;TEXT(K126,"00")&amp;IF(M126="手",TEXT(L126,"0"),TEXT(L126,"00"))))</f>
      </c>
      <c r="Y126" s="44">
        <f t="shared" si="17"/>
      </c>
    </row>
    <row r="127" spans="2:25" ht="13.5">
      <c r="B127" s="89"/>
      <c r="C127" s="90"/>
      <c r="D127" s="91"/>
      <c r="E127" s="91"/>
      <c r="F127" s="91"/>
      <c r="G127" s="91"/>
      <c r="H127" s="91"/>
      <c r="I127" s="92"/>
      <c r="J127" s="91"/>
      <c r="K127" s="91"/>
      <c r="L127" s="93"/>
      <c r="M127" s="91"/>
      <c r="N127" s="94"/>
      <c r="O127" s="84"/>
      <c r="P127" s="3"/>
      <c r="Q127" s="42">
        <f t="shared" si="10"/>
      </c>
      <c r="R127" s="43" t="str">
        <f t="shared" si="11"/>
        <v>     </v>
      </c>
      <c r="S127" s="95" t="str">
        <f t="shared" si="12"/>
        <v> </v>
      </c>
      <c r="T127" s="43">
        <f t="shared" si="13"/>
      </c>
      <c r="U127" s="43">
        <f t="shared" si="14"/>
      </c>
      <c r="V127" s="43">
        <f t="shared" si="15"/>
      </c>
      <c r="W127" s="43">
        <f t="shared" si="16"/>
      </c>
      <c r="X127" s="95">
        <f>IF(I127="","",IF(VLOOKUP(I127,$A$216:$C$240,3,FALSE)&gt;=71,VLOOKUP(I127,$A$216:$C$240,2,FALSE)&amp;TEXT(K127,"00")&amp;TEXT(L127,"00"),VLOOKUP(I127,$A$216:$C$240,2,FALSE)&amp;TEXT(J127,"00")&amp;TEXT(K127,"00")&amp;IF(M127="手",TEXT(L127,"0"),TEXT(L127,"00"))))</f>
      </c>
      <c r="Y127" s="44">
        <f t="shared" si="17"/>
      </c>
    </row>
    <row r="128" spans="2:25" ht="13.5">
      <c r="B128" s="89"/>
      <c r="C128" s="90"/>
      <c r="D128" s="91"/>
      <c r="E128" s="91"/>
      <c r="F128" s="91"/>
      <c r="G128" s="91"/>
      <c r="H128" s="91"/>
      <c r="I128" s="92"/>
      <c r="J128" s="91"/>
      <c r="K128" s="91"/>
      <c r="L128" s="93"/>
      <c r="M128" s="91"/>
      <c r="N128" s="94"/>
      <c r="O128" s="84"/>
      <c r="P128" s="3"/>
      <c r="Q128" s="42">
        <f t="shared" si="10"/>
      </c>
      <c r="R128" s="43" t="str">
        <f t="shared" si="11"/>
        <v>     </v>
      </c>
      <c r="S128" s="95" t="str">
        <f t="shared" si="12"/>
        <v> </v>
      </c>
      <c r="T128" s="43">
        <f t="shared" si="13"/>
      </c>
      <c r="U128" s="43">
        <f t="shared" si="14"/>
      </c>
      <c r="V128" s="43">
        <f t="shared" si="15"/>
      </c>
      <c r="W128" s="43">
        <f t="shared" si="16"/>
      </c>
      <c r="X128" s="95">
        <f>IF(I128="","",IF(VLOOKUP(I128,$A$216:$C$240,3,FALSE)&gt;=71,VLOOKUP(I128,$A$216:$C$240,2,FALSE)&amp;TEXT(K128,"00")&amp;TEXT(L128,"00"),VLOOKUP(I128,$A$216:$C$240,2,FALSE)&amp;TEXT(J128,"00")&amp;TEXT(K128,"00")&amp;IF(M128="手",TEXT(L128,"0"),TEXT(L128,"00"))))</f>
      </c>
      <c r="Y128" s="44">
        <f t="shared" si="17"/>
      </c>
    </row>
    <row r="129" spans="2:25" ht="13.5">
      <c r="B129" s="89"/>
      <c r="C129" s="90"/>
      <c r="D129" s="91"/>
      <c r="E129" s="91"/>
      <c r="F129" s="91"/>
      <c r="G129" s="91"/>
      <c r="H129" s="91"/>
      <c r="I129" s="92"/>
      <c r="J129" s="91"/>
      <c r="K129" s="91"/>
      <c r="L129" s="93"/>
      <c r="M129" s="91"/>
      <c r="N129" s="94"/>
      <c r="O129" s="84"/>
      <c r="P129" s="3"/>
      <c r="Q129" s="42">
        <f t="shared" si="10"/>
      </c>
      <c r="R129" s="43" t="str">
        <f t="shared" si="11"/>
        <v>     </v>
      </c>
      <c r="S129" s="95" t="str">
        <f t="shared" si="12"/>
        <v> </v>
      </c>
      <c r="T129" s="43">
        <f t="shared" si="13"/>
      </c>
      <c r="U129" s="43">
        <f t="shared" si="14"/>
      </c>
      <c r="V129" s="43">
        <f t="shared" si="15"/>
      </c>
      <c r="W129" s="43">
        <f t="shared" si="16"/>
      </c>
      <c r="X129" s="95">
        <f>IF(I129="","",IF(VLOOKUP(I129,$A$216:$C$240,3,FALSE)&gt;=71,VLOOKUP(I129,$A$216:$C$240,2,FALSE)&amp;TEXT(K129,"00")&amp;TEXT(L129,"00"),VLOOKUP(I129,$A$216:$C$240,2,FALSE)&amp;TEXT(J129,"00")&amp;TEXT(K129,"00")&amp;IF(M129="手",TEXT(L129,"0"),TEXT(L129,"00"))))</f>
      </c>
      <c r="Y129" s="44">
        <f t="shared" si="17"/>
      </c>
    </row>
    <row r="130" spans="2:25" ht="13.5">
      <c r="B130" s="89"/>
      <c r="C130" s="90"/>
      <c r="D130" s="91"/>
      <c r="E130" s="91"/>
      <c r="F130" s="91"/>
      <c r="G130" s="91"/>
      <c r="H130" s="91"/>
      <c r="I130" s="92"/>
      <c r="J130" s="91"/>
      <c r="K130" s="91"/>
      <c r="L130" s="93"/>
      <c r="M130" s="91"/>
      <c r="N130" s="94"/>
      <c r="O130" s="84"/>
      <c r="P130" s="3"/>
      <c r="Q130" s="42">
        <f t="shared" si="10"/>
      </c>
      <c r="R130" s="43" t="str">
        <f t="shared" si="11"/>
        <v>     </v>
      </c>
      <c r="S130" s="95" t="str">
        <f t="shared" si="12"/>
        <v> </v>
      </c>
      <c r="T130" s="43">
        <f t="shared" si="13"/>
      </c>
      <c r="U130" s="43">
        <f t="shared" si="14"/>
      </c>
      <c r="V130" s="43">
        <f t="shared" si="15"/>
      </c>
      <c r="W130" s="43">
        <f t="shared" si="16"/>
      </c>
      <c r="X130" s="95">
        <f>IF(I130="","",IF(VLOOKUP(I130,$A$216:$C$240,3,FALSE)&gt;=71,VLOOKUP(I130,$A$216:$C$240,2,FALSE)&amp;TEXT(K130,"00")&amp;TEXT(L130,"00"),VLOOKUP(I130,$A$216:$C$240,2,FALSE)&amp;TEXT(J130,"00")&amp;TEXT(K130,"00")&amp;IF(M130="手",TEXT(L130,"0"),TEXT(L130,"00"))))</f>
      </c>
      <c r="Y130" s="44">
        <f t="shared" si="17"/>
      </c>
    </row>
    <row r="131" spans="2:25" ht="13.5">
      <c r="B131" s="89"/>
      <c r="C131" s="90"/>
      <c r="D131" s="91"/>
      <c r="E131" s="91"/>
      <c r="F131" s="91"/>
      <c r="G131" s="91"/>
      <c r="H131" s="91"/>
      <c r="I131" s="92"/>
      <c r="J131" s="91"/>
      <c r="K131" s="91"/>
      <c r="L131" s="93"/>
      <c r="M131" s="91"/>
      <c r="N131" s="94"/>
      <c r="O131" s="84"/>
      <c r="P131" s="3"/>
      <c r="Q131" s="42">
        <f t="shared" si="10"/>
      </c>
      <c r="R131" s="43" t="str">
        <f t="shared" si="11"/>
        <v>     </v>
      </c>
      <c r="S131" s="95" t="str">
        <f t="shared" si="12"/>
        <v> </v>
      </c>
      <c r="T131" s="43">
        <f t="shared" si="13"/>
      </c>
      <c r="U131" s="43">
        <f t="shared" si="14"/>
      </c>
      <c r="V131" s="43">
        <f t="shared" si="15"/>
      </c>
      <c r="W131" s="43">
        <f t="shared" si="16"/>
      </c>
      <c r="X131" s="95">
        <f>IF(I131="","",IF(VLOOKUP(I131,$A$216:$C$240,3,FALSE)&gt;=71,VLOOKUP(I131,$A$216:$C$240,2,FALSE)&amp;TEXT(K131,"00")&amp;TEXT(L131,"00"),VLOOKUP(I131,$A$216:$C$240,2,FALSE)&amp;TEXT(J131,"00")&amp;TEXT(K131,"00")&amp;IF(M131="手",TEXT(L131,"0"),TEXT(L131,"00"))))</f>
      </c>
      <c r="Y131" s="44">
        <f t="shared" si="17"/>
      </c>
    </row>
    <row r="132" spans="2:25" ht="13.5">
      <c r="B132" s="89"/>
      <c r="C132" s="90"/>
      <c r="D132" s="91"/>
      <c r="E132" s="91"/>
      <c r="F132" s="91"/>
      <c r="G132" s="91"/>
      <c r="H132" s="91"/>
      <c r="I132" s="92"/>
      <c r="J132" s="91"/>
      <c r="K132" s="91"/>
      <c r="L132" s="93"/>
      <c r="M132" s="91"/>
      <c r="N132" s="94"/>
      <c r="O132" s="84"/>
      <c r="P132" s="3"/>
      <c r="Q132" s="42">
        <f t="shared" si="10"/>
      </c>
      <c r="R132" s="43" t="str">
        <f t="shared" si="11"/>
        <v>     </v>
      </c>
      <c r="S132" s="95" t="str">
        <f t="shared" si="12"/>
        <v> </v>
      </c>
      <c r="T132" s="43">
        <f t="shared" si="13"/>
      </c>
      <c r="U132" s="43">
        <f t="shared" si="14"/>
      </c>
      <c r="V132" s="43">
        <f t="shared" si="15"/>
      </c>
      <c r="W132" s="43">
        <f t="shared" si="16"/>
      </c>
      <c r="X132" s="95">
        <f>IF(I132="","",IF(VLOOKUP(I132,$A$216:$C$240,3,FALSE)&gt;=71,VLOOKUP(I132,$A$216:$C$240,2,FALSE)&amp;TEXT(K132,"00")&amp;TEXT(L132,"00"),VLOOKUP(I132,$A$216:$C$240,2,FALSE)&amp;TEXT(J132,"00")&amp;TEXT(K132,"00")&amp;IF(M132="手",TEXT(L132,"0"),TEXT(L132,"00"))))</f>
      </c>
      <c r="Y132" s="44">
        <f t="shared" si="17"/>
      </c>
    </row>
    <row r="133" spans="2:25" ht="13.5">
      <c r="B133" s="89"/>
      <c r="C133" s="90"/>
      <c r="D133" s="91"/>
      <c r="E133" s="91"/>
      <c r="F133" s="91"/>
      <c r="G133" s="91"/>
      <c r="H133" s="91"/>
      <c r="I133" s="92"/>
      <c r="J133" s="91"/>
      <c r="K133" s="91"/>
      <c r="L133" s="93"/>
      <c r="M133" s="91"/>
      <c r="N133" s="94"/>
      <c r="O133" s="84"/>
      <c r="P133" s="3"/>
      <c r="Q133" s="42">
        <f t="shared" si="10"/>
      </c>
      <c r="R133" s="43" t="str">
        <f t="shared" si="11"/>
        <v>     </v>
      </c>
      <c r="S133" s="95" t="str">
        <f t="shared" si="12"/>
        <v> </v>
      </c>
      <c r="T133" s="43">
        <f t="shared" si="13"/>
      </c>
      <c r="U133" s="43">
        <f t="shared" si="14"/>
      </c>
      <c r="V133" s="43">
        <f t="shared" si="15"/>
      </c>
      <c r="W133" s="43">
        <f t="shared" si="16"/>
      </c>
      <c r="X133" s="95">
        <f>IF(I133="","",IF(VLOOKUP(I133,$A$216:$C$240,3,FALSE)&gt;=71,VLOOKUP(I133,$A$216:$C$240,2,FALSE)&amp;TEXT(K133,"00")&amp;TEXT(L133,"00"),VLOOKUP(I133,$A$216:$C$240,2,FALSE)&amp;TEXT(J133,"00")&amp;TEXT(K133,"00")&amp;IF(M133="手",TEXT(L133,"0"),TEXT(L133,"00"))))</f>
      </c>
      <c r="Y133" s="44">
        <f t="shared" si="17"/>
      </c>
    </row>
    <row r="134" spans="2:25" ht="13.5">
      <c r="B134" s="89"/>
      <c r="C134" s="90"/>
      <c r="D134" s="91"/>
      <c r="E134" s="91"/>
      <c r="F134" s="91"/>
      <c r="G134" s="91"/>
      <c r="H134" s="91"/>
      <c r="I134" s="92"/>
      <c r="J134" s="91"/>
      <c r="K134" s="91"/>
      <c r="L134" s="93"/>
      <c r="M134" s="91"/>
      <c r="N134" s="94"/>
      <c r="O134" s="84"/>
      <c r="P134" s="3"/>
      <c r="Q134" s="42">
        <f t="shared" si="10"/>
      </c>
      <c r="R134" s="43" t="str">
        <f t="shared" si="11"/>
        <v>     </v>
      </c>
      <c r="S134" s="95" t="str">
        <f t="shared" si="12"/>
        <v> </v>
      </c>
      <c r="T134" s="43">
        <f t="shared" si="13"/>
      </c>
      <c r="U134" s="43">
        <f t="shared" si="14"/>
      </c>
      <c r="V134" s="43">
        <f t="shared" si="15"/>
      </c>
      <c r="W134" s="43">
        <f t="shared" si="16"/>
      </c>
      <c r="X134" s="95">
        <f>IF(I134="","",IF(VLOOKUP(I134,$A$216:$C$240,3,FALSE)&gt;=71,VLOOKUP(I134,$A$216:$C$240,2,FALSE)&amp;TEXT(K134,"00")&amp;TEXT(L134,"00"),VLOOKUP(I134,$A$216:$C$240,2,FALSE)&amp;TEXT(J134,"00")&amp;TEXT(K134,"00")&amp;IF(M134="手",TEXT(L134,"0"),TEXT(L134,"00"))))</f>
      </c>
      <c r="Y134" s="44">
        <f t="shared" si="17"/>
      </c>
    </row>
    <row r="135" spans="2:25" ht="13.5">
      <c r="B135" s="89"/>
      <c r="C135" s="90"/>
      <c r="D135" s="91"/>
      <c r="E135" s="91"/>
      <c r="F135" s="91"/>
      <c r="G135" s="91"/>
      <c r="H135" s="91"/>
      <c r="I135" s="92"/>
      <c r="J135" s="91"/>
      <c r="K135" s="91"/>
      <c r="L135" s="93"/>
      <c r="M135" s="91"/>
      <c r="N135" s="94"/>
      <c r="O135" s="84"/>
      <c r="P135" s="3"/>
      <c r="Q135" s="42">
        <f t="shared" si="10"/>
      </c>
      <c r="R135" s="43" t="str">
        <f t="shared" si="11"/>
        <v>     </v>
      </c>
      <c r="S135" s="95" t="str">
        <f t="shared" si="12"/>
        <v> </v>
      </c>
      <c r="T135" s="43">
        <f t="shared" si="13"/>
      </c>
      <c r="U135" s="43">
        <f t="shared" si="14"/>
      </c>
      <c r="V135" s="43">
        <f t="shared" si="15"/>
      </c>
      <c r="W135" s="43">
        <f t="shared" si="16"/>
      </c>
      <c r="X135" s="95">
        <f>IF(I135="","",IF(VLOOKUP(I135,$A$216:$C$240,3,FALSE)&gt;=71,VLOOKUP(I135,$A$216:$C$240,2,FALSE)&amp;TEXT(K135,"00")&amp;TEXT(L135,"00"),VLOOKUP(I135,$A$216:$C$240,2,FALSE)&amp;TEXT(J135,"00")&amp;TEXT(K135,"00")&amp;IF(M135="手",TEXT(L135,"0"),TEXT(L135,"00"))))</f>
      </c>
      <c r="Y135" s="44">
        <f t="shared" si="17"/>
      </c>
    </row>
    <row r="136" spans="2:25" ht="13.5">
      <c r="B136" s="89"/>
      <c r="C136" s="90"/>
      <c r="D136" s="91"/>
      <c r="E136" s="91"/>
      <c r="F136" s="91"/>
      <c r="G136" s="91"/>
      <c r="H136" s="91"/>
      <c r="I136" s="92"/>
      <c r="J136" s="91"/>
      <c r="K136" s="91"/>
      <c r="L136" s="93"/>
      <c r="M136" s="91"/>
      <c r="N136" s="94"/>
      <c r="O136" s="84"/>
      <c r="P136" s="3"/>
      <c r="Q136" s="42">
        <f t="shared" si="10"/>
      </c>
      <c r="R136" s="43" t="str">
        <f t="shared" si="11"/>
        <v>     </v>
      </c>
      <c r="S136" s="95" t="str">
        <f t="shared" si="12"/>
        <v> </v>
      </c>
      <c r="T136" s="43">
        <f t="shared" si="13"/>
      </c>
      <c r="U136" s="43">
        <f t="shared" si="14"/>
      </c>
      <c r="V136" s="43">
        <f t="shared" si="15"/>
      </c>
      <c r="W136" s="43">
        <f t="shared" si="16"/>
      </c>
      <c r="X136" s="95">
        <f>IF(I136="","",IF(VLOOKUP(I136,$A$216:$C$240,3,FALSE)&gt;=71,VLOOKUP(I136,$A$216:$C$240,2,FALSE)&amp;TEXT(K136,"00")&amp;TEXT(L136,"00"),VLOOKUP(I136,$A$216:$C$240,2,FALSE)&amp;TEXT(J136,"00")&amp;TEXT(K136,"00")&amp;IF(M136="手",TEXT(L136,"0"),TEXT(L136,"00"))))</f>
      </c>
      <c r="Y136" s="44">
        <f t="shared" si="17"/>
      </c>
    </row>
    <row r="137" spans="2:25" ht="13.5">
      <c r="B137" s="89"/>
      <c r="C137" s="90"/>
      <c r="D137" s="91"/>
      <c r="E137" s="91"/>
      <c r="F137" s="91"/>
      <c r="G137" s="91"/>
      <c r="H137" s="91"/>
      <c r="I137" s="92"/>
      <c r="J137" s="91"/>
      <c r="K137" s="91"/>
      <c r="L137" s="93"/>
      <c r="M137" s="91"/>
      <c r="N137" s="94"/>
      <c r="O137" s="84"/>
      <c r="P137" s="3"/>
      <c r="Q137" s="42">
        <f t="shared" si="10"/>
      </c>
      <c r="R137" s="43" t="str">
        <f t="shared" si="11"/>
        <v>     </v>
      </c>
      <c r="S137" s="95" t="str">
        <f t="shared" si="12"/>
        <v> </v>
      </c>
      <c r="T137" s="43">
        <f t="shared" si="13"/>
      </c>
      <c r="U137" s="43">
        <f t="shared" si="14"/>
      </c>
      <c r="V137" s="43">
        <f t="shared" si="15"/>
      </c>
      <c r="W137" s="43">
        <f t="shared" si="16"/>
      </c>
      <c r="X137" s="95">
        <f>IF(I137="","",IF(VLOOKUP(I137,$A$216:$C$240,3,FALSE)&gt;=71,VLOOKUP(I137,$A$216:$C$240,2,FALSE)&amp;TEXT(K137,"00")&amp;TEXT(L137,"00"),VLOOKUP(I137,$A$216:$C$240,2,FALSE)&amp;TEXT(J137,"00")&amp;TEXT(K137,"00")&amp;IF(M137="手",TEXT(L137,"0"),TEXT(L137,"00"))))</f>
      </c>
      <c r="Y137" s="44">
        <f t="shared" si="17"/>
      </c>
    </row>
    <row r="138" spans="2:25" ht="13.5">
      <c r="B138" s="89"/>
      <c r="C138" s="90"/>
      <c r="D138" s="91"/>
      <c r="E138" s="91"/>
      <c r="F138" s="91"/>
      <c r="G138" s="91"/>
      <c r="H138" s="91"/>
      <c r="I138" s="92"/>
      <c r="J138" s="91"/>
      <c r="K138" s="91"/>
      <c r="L138" s="93"/>
      <c r="M138" s="91"/>
      <c r="N138" s="94"/>
      <c r="O138" s="84"/>
      <c r="P138" s="3"/>
      <c r="Q138" s="42">
        <f t="shared" si="10"/>
      </c>
      <c r="R138" s="43" t="str">
        <f t="shared" si="11"/>
        <v>     </v>
      </c>
      <c r="S138" s="95" t="str">
        <f t="shared" si="12"/>
        <v> </v>
      </c>
      <c r="T138" s="43">
        <f t="shared" si="13"/>
      </c>
      <c r="U138" s="43">
        <f t="shared" si="14"/>
      </c>
      <c r="V138" s="43">
        <f t="shared" si="15"/>
      </c>
      <c r="W138" s="43">
        <f t="shared" si="16"/>
      </c>
      <c r="X138" s="95">
        <f>IF(I138="","",IF(VLOOKUP(I138,$A$216:$C$240,3,FALSE)&gt;=71,VLOOKUP(I138,$A$216:$C$240,2,FALSE)&amp;TEXT(K138,"00")&amp;TEXT(L138,"00"),VLOOKUP(I138,$A$216:$C$240,2,FALSE)&amp;TEXT(J138,"00")&amp;TEXT(K138,"00")&amp;IF(M138="手",TEXT(L138,"0"),TEXT(L138,"00"))))</f>
      </c>
      <c r="Y138" s="44">
        <f t="shared" si="17"/>
      </c>
    </row>
    <row r="139" spans="2:25" ht="13.5">
      <c r="B139" s="89"/>
      <c r="C139" s="90"/>
      <c r="D139" s="91"/>
      <c r="E139" s="91"/>
      <c r="F139" s="91"/>
      <c r="G139" s="91"/>
      <c r="H139" s="91"/>
      <c r="I139" s="92"/>
      <c r="J139" s="91"/>
      <c r="K139" s="91"/>
      <c r="L139" s="93"/>
      <c r="M139" s="91"/>
      <c r="N139" s="94"/>
      <c r="O139" s="84"/>
      <c r="P139" s="3"/>
      <c r="Q139" s="42">
        <f t="shared" si="10"/>
      </c>
      <c r="R139" s="43" t="str">
        <f t="shared" si="11"/>
        <v>     </v>
      </c>
      <c r="S139" s="95" t="str">
        <f t="shared" si="12"/>
        <v> </v>
      </c>
      <c r="T139" s="43">
        <f t="shared" si="13"/>
      </c>
      <c r="U139" s="43">
        <f t="shared" si="14"/>
      </c>
      <c r="V139" s="43">
        <f t="shared" si="15"/>
      </c>
      <c r="W139" s="43">
        <f t="shared" si="16"/>
      </c>
      <c r="X139" s="95">
        <f>IF(I139="","",IF(VLOOKUP(I139,$A$216:$C$240,3,FALSE)&gt;=71,VLOOKUP(I139,$A$216:$C$240,2,FALSE)&amp;TEXT(K139,"00")&amp;TEXT(L139,"00"),VLOOKUP(I139,$A$216:$C$240,2,FALSE)&amp;TEXT(J139,"00")&amp;TEXT(K139,"00")&amp;IF(M139="手",TEXT(L139,"0"),TEXT(L139,"00"))))</f>
      </c>
      <c r="Y139" s="44">
        <f t="shared" si="17"/>
      </c>
    </row>
    <row r="140" spans="2:25" ht="13.5">
      <c r="B140" s="89"/>
      <c r="C140" s="90"/>
      <c r="D140" s="91"/>
      <c r="E140" s="91"/>
      <c r="F140" s="91"/>
      <c r="G140" s="91"/>
      <c r="H140" s="91"/>
      <c r="I140" s="92"/>
      <c r="J140" s="91"/>
      <c r="K140" s="91"/>
      <c r="L140" s="93"/>
      <c r="M140" s="91"/>
      <c r="N140" s="94"/>
      <c r="O140" s="84"/>
      <c r="P140" s="3"/>
      <c r="Q140" s="42">
        <f t="shared" si="10"/>
      </c>
      <c r="R140" s="43" t="str">
        <f t="shared" si="11"/>
        <v>     </v>
      </c>
      <c r="S140" s="95" t="str">
        <f t="shared" si="12"/>
        <v> </v>
      </c>
      <c r="T140" s="43">
        <f t="shared" si="13"/>
      </c>
      <c r="U140" s="43">
        <f t="shared" si="14"/>
      </c>
      <c r="V140" s="43">
        <f t="shared" si="15"/>
      </c>
      <c r="W140" s="43">
        <f t="shared" si="16"/>
      </c>
      <c r="X140" s="95">
        <f>IF(I140="","",IF(VLOOKUP(I140,$A$216:$C$240,3,FALSE)&gt;=71,VLOOKUP(I140,$A$216:$C$240,2,FALSE)&amp;TEXT(K140,"00")&amp;TEXT(L140,"00"),VLOOKUP(I140,$A$216:$C$240,2,FALSE)&amp;TEXT(J140,"00")&amp;TEXT(K140,"00")&amp;IF(M140="手",TEXT(L140,"0"),TEXT(L140,"00"))))</f>
      </c>
      <c r="Y140" s="44">
        <f t="shared" si="17"/>
      </c>
    </row>
    <row r="141" spans="2:25" ht="13.5">
      <c r="B141" s="89"/>
      <c r="C141" s="90"/>
      <c r="D141" s="91"/>
      <c r="E141" s="91"/>
      <c r="F141" s="91"/>
      <c r="G141" s="91"/>
      <c r="H141" s="91"/>
      <c r="I141" s="92"/>
      <c r="J141" s="91"/>
      <c r="K141" s="91"/>
      <c r="L141" s="93"/>
      <c r="M141" s="91"/>
      <c r="N141" s="94"/>
      <c r="O141" s="84"/>
      <c r="P141" s="3"/>
      <c r="Q141" s="42">
        <f t="shared" si="10"/>
      </c>
      <c r="R141" s="43" t="str">
        <f t="shared" si="11"/>
        <v>     </v>
      </c>
      <c r="S141" s="95" t="str">
        <f t="shared" si="12"/>
        <v> </v>
      </c>
      <c r="T141" s="43">
        <f t="shared" si="13"/>
      </c>
      <c r="U141" s="43">
        <f t="shared" si="14"/>
      </c>
      <c r="V141" s="43">
        <f t="shared" si="15"/>
      </c>
      <c r="W141" s="43">
        <f t="shared" si="16"/>
      </c>
      <c r="X141" s="95">
        <f>IF(I141="","",IF(VLOOKUP(I141,$A$216:$C$240,3,FALSE)&gt;=71,VLOOKUP(I141,$A$216:$C$240,2,FALSE)&amp;TEXT(K141,"00")&amp;TEXT(L141,"00"),VLOOKUP(I141,$A$216:$C$240,2,FALSE)&amp;TEXT(J141,"00")&amp;TEXT(K141,"00")&amp;IF(M141="手",TEXT(L141,"0"),TEXT(L141,"00"))))</f>
      </c>
      <c r="Y141" s="44">
        <f t="shared" si="17"/>
      </c>
    </row>
    <row r="142" spans="2:25" ht="13.5">
      <c r="B142" s="89"/>
      <c r="C142" s="90"/>
      <c r="D142" s="91"/>
      <c r="E142" s="91"/>
      <c r="F142" s="91"/>
      <c r="G142" s="91"/>
      <c r="H142" s="91"/>
      <c r="I142" s="92"/>
      <c r="J142" s="91"/>
      <c r="K142" s="91"/>
      <c r="L142" s="93"/>
      <c r="M142" s="91"/>
      <c r="N142" s="94"/>
      <c r="O142" s="84"/>
      <c r="P142" s="3"/>
      <c r="Q142" s="42">
        <f t="shared" si="10"/>
      </c>
      <c r="R142" s="43" t="str">
        <f t="shared" si="11"/>
        <v>     </v>
      </c>
      <c r="S142" s="95" t="str">
        <f t="shared" si="12"/>
        <v> </v>
      </c>
      <c r="T142" s="43">
        <f t="shared" si="13"/>
      </c>
      <c r="U142" s="43">
        <f t="shared" si="14"/>
      </c>
      <c r="V142" s="43">
        <f t="shared" si="15"/>
      </c>
      <c r="W142" s="43">
        <f t="shared" si="16"/>
      </c>
      <c r="X142" s="95">
        <f>IF(I142="","",IF(VLOOKUP(I142,$A$216:$C$240,3,FALSE)&gt;=71,VLOOKUP(I142,$A$216:$C$240,2,FALSE)&amp;TEXT(K142,"00")&amp;TEXT(L142,"00"),VLOOKUP(I142,$A$216:$C$240,2,FALSE)&amp;TEXT(J142,"00")&amp;TEXT(K142,"00")&amp;IF(M142="手",TEXT(L142,"0"),TEXT(L142,"00"))))</f>
      </c>
      <c r="Y142" s="44">
        <f t="shared" si="17"/>
      </c>
    </row>
    <row r="143" spans="2:25" ht="13.5">
      <c r="B143" s="89"/>
      <c r="C143" s="90"/>
      <c r="D143" s="91"/>
      <c r="E143" s="91"/>
      <c r="F143" s="91"/>
      <c r="G143" s="91"/>
      <c r="H143" s="91"/>
      <c r="I143" s="92"/>
      <c r="J143" s="91"/>
      <c r="K143" s="91"/>
      <c r="L143" s="93"/>
      <c r="M143" s="91"/>
      <c r="N143" s="94"/>
      <c r="O143" s="84"/>
      <c r="P143" s="3"/>
      <c r="Q143" s="42">
        <f t="shared" si="10"/>
      </c>
      <c r="R143" s="43" t="str">
        <f t="shared" si="11"/>
        <v>     </v>
      </c>
      <c r="S143" s="95" t="str">
        <f t="shared" si="12"/>
        <v> </v>
      </c>
      <c r="T143" s="43">
        <f t="shared" si="13"/>
      </c>
      <c r="U143" s="43">
        <f t="shared" si="14"/>
      </c>
      <c r="V143" s="43">
        <f t="shared" si="15"/>
      </c>
      <c r="W143" s="43">
        <f t="shared" si="16"/>
      </c>
      <c r="X143" s="95">
        <f>IF(I143="","",IF(VLOOKUP(I143,$A$216:$C$240,3,FALSE)&gt;=71,VLOOKUP(I143,$A$216:$C$240,2,FALSE)&amp;TEXT(K143,"00")&amp;TEXT(L143,"00"),VLOOKUP(I143,$A$216:$C$240,2,FALSE)&amp;TEXT(J143,"00")&amp;TEXT(K143,"00")&amp;IF(M143="手",TEXT(L143,"0"),TEXT(L143,"00"))))</f>
      </c>
      <c r="Y143" s="44">
        <f t="shared" si="17"/>
      </c>
    </row>
    <row r="144" spans="2:25" ht="13.5">
      <c r="B144" s="89"/>
      <c r="C144" s="90"/>
      <c r="D144" s="91"/>
      <c r="E144" s="91"/>
      <c r="F144" s="91"/>
      <c r="G144" s="91"/>
      <c r="H144" s="91"/>
      <c r="I144" s="92"/>
      <c r="J144" s="91"/>
      <c r="K144" s="91"/>
      <c r="L144" s="93"/>
      <c r="M144" s="91"/>
      <c r="N144" s="94"/>
      <c r="O144" s="84"/>
      <c r="P144" s="3"/>
      <c r="Q144" s="42">
        <f t="shared" si="10"/>
      </c>
      <c r="R144" s="43" t="str">
        <f t="shared" si="11"/>
        <v>     </v>
      </c>
      <c r="S144" s="95" t="str">
        <f t="shared" si="12"/>
        <v> </v>
      </c>
      <c r="T144" s="43">
        <f t="shared" si="13"/>
      </c>
      <c r="U144" s="43">
        <f t="shared" si="14"/>
      </c>
      <c r="V144" s="43">
        <f t="shared" si="15"/>
      </c>
      <c r="W144" s="43">
        <f t="shared" si="16"/>
      </c>
      <c r="X144" s="95">
        <f>IF(I144="","",IF(VLOOKUP(I144,$A$216:$C$240,3,FALSE)&gt;=71,VLOOKUP(I144,$A$216:$C$240,2,FALSE)&amp;TEXT(K144,"00")&amp;TEXT(L144,"00"),VLOOKUP(I144,$A$216:$C$240,2,FALSE)&amp;TEXT(J144,"00")&amp;TEXT(K144,"00")&amp;IF(M144="手",TEXT(L144,"0"),TEXT(L144,"00"))))</f>
      </c>
      <c r="Y144" s="44">
        <f t="shared" si="17"/>
      </c>
    </row>
    <row r="145" spans="2:25" ht="13.5">
      <c r="B145" s="96"/>
      <c r="C145" s="97"/>
      <c r="D145" s="98"/>
      <c r="E145" s="98"/>
      <c r="F145" s="98"/>
      <c r="G145" s="98"/>
      <c r="H145" s="98"/>
      <c r="I145" s="99"/>
      <c r="J145" s="98"/>
      <c r="K145" s="98"/>
      <c r="L145" s="100"/>
      <c r="M145" s="98"/>
      <c r="N145" s="101"/>
      <c r="O145" s="84"/>
      <c r="P145" s="3"/>
      <c r="Q145" s="50">
        <f t="shared" si="10"/>
      </c>
      <c r="R145" s="51" t="str">
        <f t="shared" si="11"/>
        <v>     </v>
      </c>
      <c r="S145" s="102" t="str">
        <f t="shared" si="12"/>
        <v> </v>
      </c>
      <c r="T145" s="51">
        <f t="shared" si="13"/>
      </c>
      <c r="U145" s="51">
        <f t="shared" si="14"/>
      </c>
      <c r="V145" s="51">
        <f t="shared" si="15"/>
      </c>
      <c r="W145" s="51">
        <f t="shared" si="16"/>
      </c>
      <c r="X145" s="102">
        <f>IF(I145="","",IF(VLOOKUP(I145,$A$216:$C$240,3,FALSE)&gt;=71,VLOOKUP(I145,$A$216:$C$240,2,FALSE)&amp;TEXT(K145,"00")&amp;TEXT(L145,"00"),VLOOKUP(I145,$A$216:$C$240,2,FALSE)&amp;TEXT(J145,"00")&amp;TEXT(K145,"00")&amp;IF(M145="手",TEXT(L145,"0"),TEXT(L145,"00"))))</f>
      </c>
      <c r="Y145" s="52">
        <f t="shared" si="17"/>
      </c>
    </row>
    <row r="146" spans="3:24" ht="13.5">
      <c r="C146" s="103"/>
      <c r="D146" s="103"/>
      <c r="E146" s="103"/>
      <c r="F146" s="103"/>
      <c r="G146" s="103"/>
      <c r="H146" s="103"/>
      <c r="I146" s="103"/>
      <c r="J146" s="104" t="s">
        <v>40</v>
      </c>
      <c r="K146" s="10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spans="3:24" ht="13.5">
      <c r="C147" s="103"/>
      <c r="D147" s="103"/>
      <c r="E147" s="103"/>
      <c r="F147" s="103"/>
      <c r="G147" s="103"/>
      <c r="H147" s="103"/>
      <c r="I147" s="103"/>
      <c r="J147" s="104"/>
      <c r="K147" s="10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</row>
    <row r="148" spans="3:24" ht="13.5">
      <c r="C148" s="103"/>
      <c r="D148" s="103"/>
      <c r="E148" s="103"/>
      <c r="F148" s="103"/>
      <c r="G148" s="103"/>
      <c r="H148" s="103"/>
      <c r="I148" s="103"/>
      <c r="J148" s="104"/>
      <c r="K148" s="10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</row>
    <row r="149" spans="2:24" ht="13.5">
      <c r="B149" s="105"/>
      <c r="C149" s="103"/>
      <c r="D149" s="103"/>
      <c r="E149" s="103"/>
      <c r="F149" s="103"/>
      <c r="G149" s="103"/>
      <c r="H149" s="103"/>
      <c r="I149" s="103"/>
      <c r="J149" s="104"/>
      <c r="K149" s="10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spans="2:24" ht="13.5">
      <c r="B150" s="103"/>
      <c r="C150" s="103"/>
      <c r="D150" s="103"/>
      <c r="E150" s="103"/>
      <c r="F150" s="103"/>
      <c r="G150" s="103"/>
      <c r="H150" s="103"/>
      <c r="I150" s="103"/>
      <c r="J150" s="104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</row>
    <row r="151" spans="2:24" ht="13.5">
      <c r="B151" s="103"/>
      <c r="C151" s="103"/>
      <c r="D151" s="103"/>
      <c r="E151" s="103"/>
      <c r="F151" s="103"/>
      <c r="G151" s="103"/>
      <c r="H151" s="103"/>
      <c r="I151" s="103"/>
      <c r="J151" s="104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</row>
    <row r="152" spans="2:24" ht="13.5">
      <c r="B152" s="103"/>
      <c r="C152" s="103"/>
      <c r="D152" s="103"/>
      <c r="E152" s="103"/>
      <c r="F152" s="103"/>
      <c r="G152" s="103"/>
      <c r="H152" s="103"/>
      <c r="I152" s="103"/>
      <c r="J152" s="104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</row>
    <row r="153" spans="2:24" ht="13.5">
      <c r="B153" s="103"/>
      <c r="C153" s="103"/>
      <c r="D153" s="103"/>
      <c r="E153" s="103"/>
      <c r="F153" s="103"/>
      <c r="G153" s="103"/>
      <c r="H153" s="103"/>
      <c r="I153" s="103"/>
      <c r="J153" s="104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</row>
    <row r="154" spans="2:24" ht="13.5">
      <c r="B154" s="103"/>
      <c r="C154" s="103"/>
      <c r="D154" s="103"/>
      <c r="E154" s="103"/>
      <c r="F154" s="103"/>
      <c r="G154" s="103"/>
      <c r="H154" s="103"/>
      <c r="I154" s="103"/>
      <c r="J154" s="104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</row>
    <row r="155" spans="2:24" ht="13.5">
      <c r="B155" s="103"/>
      <c r="C155" s="103"/>
      <c r="D155" s="103"/>
      <c r="E155" s="103"/>
      <c r="F155" s="103"/>
      <c r="G155" s="103"/>
      <c r="H155" s="103"/>
      <c r="I155" s="103"/>
      <c r="J155" s="104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</row>
    <row r="156" spans="2:24" ht="13.5">
      <c r="B156" s="103"/>
      <c r="C156" s="103"/>
      <c r="D156" s="103"/>
      <c r="E156" s="103"/>
      <c r="F156" s="103"/>
      <c r="G156" s="103"/>
      <c r="H156" s="103"/>
      <c r="I156" s="103"/>
      <c r="J156" s="104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</row>
    <row r="157" spans="2:24" ht="13.5">
      <c r="B157" s="103"/>
      <c r="C157" s="103"/>
      <c r="D157" s="103"/>
      <c r="E157" s="103"/>
      <c r="F157" s="103"/>
      <c r="G157" s="103"/>
      <c r="H157" s="103"/>
      <c r="I157" s="103"/>
      <c r="J157" s="104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</row>
    <row r="158" spans="2:24" ht="13.5">
      <c r="B158" s="103"/>
      <c r="C158" s="103"/>
      <c r="D158" s="103"/>
      <c r="E158" s="103"/>
      <c r="F158" s="103"/>
      <c r="G158" s="103"/>
      <c r="H158" s="103"/>
      <c r="I158" s="103"/>
      <c r="J158" s="104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</row>
    <row r="159" spans="2:24" ht="13.5">
      <c r="B159" s="103"/>
      <c r="C159" s="103"/>
      <c r="D159" s="103"/>
      <c r="E159" s="103"/>
      <c r="F159" s="103"/>
      <c r="G159" s="103"/>
      <c r="H159" s="103"/>
      <c r="I159" s="103"/>
      <c r="J159" s="104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</row>
    <row r="160" spans="2:24" ht="13.5">
      <c r="B160" s="103"/>
      <c r="C160" s="103"/>
      <c r="D160" s="103"/>
      <c r="E160" s="103"/>
      <c r="F160" s="103"/>
      <c r="G160" s="103"/>
      <c r="H160" s="103"/>
      <c r="I160" s="103"/>
      <c r="J160" s="104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</row>
    <row r="161" spans="2:24" ht="13.5">
      <c r="B161" s="103"/>
      <c r="C161" s="103"/>
      <c r="D161" s="103"/>
      <c r="E161" s="103"/>
      <c r="F161" s="103"/>
      <c r="G161" s="103"/>
      <c r="H161" s="103"/>
      <c r="I161" s="103"/>
      <c r="J161" s="104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</row>
    <row r="162" spans="2:24" ht="13.5">
      <c r="B162" s="103"/>
      <c r="C162" s="103"/>
      <c r="D162" s="103"/>
      <c r="E162" s="103"/>
      <c r="F162" s="103"/>
      <c r="G162" s="103"/>
      <c r="H162" s="103"/>
      <c r="I162" s="103"/>
      <c r="J162" s="104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</row>
    <row r="163" spans="2:24" ht="13.5">
      <c r="B163" s="103"/>
      <c r="C163" s="103"/>
      <c r="D163" s="103"/>
      <c r="E163" s="103"/>
      <c r="F163" s="103"/>
      <c r="G163" s="103"/>
      <c r="H163" s="103"/>
      <c r="I163" s="103"/>
      <c r="J163" s="104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</row>
    <row r="164" spans="2:24" ht="13.5">
      <c r="B164" s="103"/>
      <c r="C164" s="103"/>
      <c r="D164" s="103"/>
      <c r="E164" s="103"/>
      <c r="F164" s="103"/>
      <c r="G164" s="103"/>
      <c r="H164" s="103"/>
      <c r="I164" s="103"/>
      <c r="J164" s="104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</row>
    <row r="165" spans="2:24" ht="13.5">
      <c r="B165" s="103"/>
      <c r="C165" s="103"/>
      <c r="D165" s="103"/>
      <c r="E165" s="103"/>
      <c r="F165" s="103"/>
      <c r="G165" s="103"/>
      <c r="H165" s="103"/>
      <c r="I165" s="103"/>
      <c r="J165" s="104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</row>
    <row r="166" spans="2:24" ht="13.5">
      <c r="B166" s="103"/>
      <c r="C166" s="103"/>
      <c r="D166" s="103"/>
      <c r="E166" s="103"/>
      <c r="F166" s="103"/>
      <c r="G166" s="103"/>
      <c r="H166" s="103"/>
      <c r="I166" s="103"/>
      <c r="J166" s="104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</row>
    <row r="167" spans="2:24" ht="13.5">
      <c r="B167" s="103"/>
      <c r="C167" s="103"/>
      <c r="D167" s="103"/>
      <c r="E167" s="103"/>
      <c r="F167" s="103"/>
      <c r="G167" s="103"/>
      <c r="H167" s="103"/>
      <c r="I167" s="103"/>
      <c r="J167" s="104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</row>
    <row r="168" spans="2:24" ht="13.5">
      <c r="B168" s="103"/>
      <c r="C168" s="103"/>
      <c r="D168" s="103"/>
      <c r="E168" s="103"/>
      <c r="F168" s="103"/>
      <c r="G168" s="103"/>
      <c r="H168" s="103"/>
      <c r="I168" s="103"/>
      <c r="J168" s="104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</row>
    <row r="169" spans="2:24" ht="13.5">
      <c r="B169" s="103"/>
      <c r="C169" s="103"/>
      <c r="D169" s="103"/>
      <c r="E169" s="103"/>
      <c r="F169" s="103"/>
      <c r="G169" s="103"/>
      <c r="H169" s="103"/>
      <c r="I169" s="103"/>
      <c r="J169" s="104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</row>
    <row r="170" spans="2:24" ht="13.5">
      <c r="B170" s="103"/>
      <c r="C170" s="103"/>
      <c r="D170" s="103"/>
      <c r="E170" s="103"/>
      <c r="F170" s="103"/>
      <c r="G170" s="103"/>
      <c r="H170" s="103"/>
      <c r="I170" s="103"/>
      <c r="J170" s="104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</row>
    <row r="171" spans="2:24" ht="13.5">
      <c r="B171" s="103"/>
      <c r="C171" s="103"/>
      <c r="D171" s="103"/>
      <c r="E171" s="103"/>
      <c r="F171" s="103"/>
      <c r="G171" s="103"/>
      <c r="H171" s="103"/>
      <c r="I171" s="103"/>
      <c r="J171" s="104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</row>
    <row r="172" spans="2:24" ht="13.5">
      <c r="B172" s="103"/>
      <c r="C172" s="103"/>
      <c r="D172" s="103"/>
      <c r="E172" s="103"/>
      <c r="F172" s="103"/>
      <c r="G172" s="103"/>
      <c r="H172" s="103"/>
      <c r="I172" s="103"/>
      <c r="J172" s="104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</row>
    <row r="173" spans="2:24" ht="13.5">
      <c r="B173" s="103"/>
      <c r="C173" s="103"/>
      <c r="D173" s="103"/>
      <c r="E173" s="103"/>
      <c r="F173" s="103"/>
      <c r="G173" s="103"/>
      <c r="H173" s="103"/>
      <c r="I173" s="103"/>
      <c r="J173" s="104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</row>
    <row r="216" spans="1:10" ht="13.5" hidden="1">
      <c r="A216" s="106" t="s">
        <v>171</v>
      </c>
      <c r="B216" s="107" t="s">
        <v>173</v>
      </c>
      <c r="C216" s="107">
        <v>8</v>
      </c>
      <c r="D216" s="108"/>
      <c r="G216" s="108"/>
      <c r="H216" s="109"/>
      <c r="I216" s="108"/>
      <c r="J216" s="108"/>
    </row>
    <row r="217" spans="1:10" ht="13.5" hidden="1">
      <c r="A217" s="106" t="s">
        <v>172</v>
      </c>
      <c r="B217" s="107" t="s">
        <v>174</v>
      </c>
      <c r="C217" s="107">
        <v>10</v>
      </c>
      <c r="D217" s="108" t="s">
        <v>71</v>
      </c>
      <c r="E217" s="1" t="s">
        <v>72</v>
      </c>
      <c r="F217" s="108">
        <v>1</v>
      </c>
      <c r="G217" s="108" t="s">
        <v>73</v>
      </c>
      <c r="H217" s="109" t="s">
        <v>74</v>
      </c>
      <c r="I217" s="108"/>
      <c r="J217" s="108">
        <v>0</v>
      </c>
    </row>
    <row r="218" spans="1:10" ht="13.5" hidden="1">
      <c r="A218" s="106"/>
      <c r="B218" s="107"/>
      <c r="C218" s="107"/>
      <c r="D218" s="108"/>
      <c r="E218" s="1" t="s">
        <v>75</v>
      </c>
      <c r="F218" s="108">
        <v>2</v>
      </c>
      <c r="G218" s="108" t="s">
        <v>76</v>
      </c>
      <c r="H218" s="109" t="s">
        <v>77</v>
      </c>
      <c r="I218" s="108"/>
      <c r="J218" s="108">
        <v>1</v>
      </c>
    </row>
    <row r="219" spans="1:10" ht="13.5" hidden="1">
      <c r="A219" s="106"/>
      <c r="B219" s="107"/>
      <c r="C219" s="107"/>
      <c r="F219" s="108">
        <v>3</v>
      </c>
      <c r="H219" s="109" t="s">
        <v>78</v>
      </c>
      <c r="J219" s="108">
        <v>2</v>
      </c>
    </row>
    <row r="220" spans="8:10" ht="13.5" hidden="1">
      <c r="H220" s="109" t="s">
        <v>79</v>
      </c>
      <c r="J220" s="108">
        <v>3</v>
      </c>
    </row>
    <row r="221" spans="8:10" ht="13.5" hidden="1">
      <c r="H221" s="109" t="s">
        <v>80</v>
      </c>
      <c r="J221" s="108">
        <v>4</v>
      </c>
    </row>
    <row r="222" spans="8:10" ht="13.5" hidden="1">
      <c r="H222" s="109" t="s">
        <v>81</v>
      </c>
      <c r="J222" s="108">
        <v>5</v>
      </c>
    </row>
    <row r="223" spans="8:10" ht="13.5" hidden="1">
      <c r="H223" s="109" t="s">
        <v>82</v>
      </c>
      <c r="J223" s="108">
        <v>6</v>
      </c>
    </row>
    <row r="224" spans="8:10" ht="13.5" hidden="1">
      <c r="H224" s="109" t="s">
        <v>83</v>
      </c>
      <c r="J224" s="108">
        <v>7</v>
      </c>
    </row>
    <row r="225" spans="8:10" ht="13.5" hidden="1">
      <c r="H225" s="109" t="s">
        <v>84</v>
      </c>
      <c r="J225" s="108">
        <v>8</v>
      </c>
    </row>
    <row r="226" spans="8:10" ht="13.5" hidden="1">
      <c r="H226" s="109" t="s">
        <v>85</v>
      </c>
      <c r="J226" s="108">
        <v>9</v>
      </c>
    </row>
    <row r="227" spans="8:10" ht="13.5" hidden="1">
      <c r="H227" s="109" t="s">
        <v>86</v>
      </c>
      <c r="J227" s="108">
        <v>10</v>
      </c>
    </row>
    <row r="228" spans="8:10" ht="13.5" hidden="1">
      <c r="H228" s="109" t="s">
        <v>87</v>
      </c>
      <c r="J228" s="108">
        <v>11</v>
      </c>
    </row>
    <row r="229" spans="8:10" ht="13.5" hidden="1">
      <c r="H229" s="109" t="s">
        <v>88</v>
      </c>
      <c r="J229" s="108">
        <v>12</v>
      </c>
    </row>
    <row r="230" spans="8:10" ht="13.5" hidden="1">
      <c r="H230" s="109" t="s">
        <v>89</v>
      </c>
      <c r="J230" s="108">
        <v>13</v>
      </c>
    </row>
    <row r="231" spans="8:10" ht="13.5" hidden="1">
      <c r="H231" s="109" t="s">
        <v>90</v>
      </c>
      <c r="J231" s="108">
        <v>14</v>
      </c>
    </row>
    <row r="232" spans="8:10" ht="13.5" hidden="1">
      <c r="H232" s="109" t="s">
        <v>91</v>
      </c>
      <c r="J232" s="108">
        <v>15</v>
      </c>
    </row>
    <row r="233" spans="8:10" ht="13.5" hidden="1">
      <c r="H233" s="109" t="s">
        <v>92</v>
      </c>
      <c r="J233" s="108">
        <v>16</v>
      </c>
    </row>
    <row r="234" spans="8:10" ht="13.5" hidden="1">
      <c r="H234" s="109" t="s">
        <v>93</v>
      </c>
      <c r="J234" s="108">
        <v>17</v>
      </c>
    </row>
    <row r="235" spans="8:10" ht="13.5" hidden="1">
      <c r="H235" s="109" t="s">
        <v>94</v>
      </c>
      <c r="J235" s="108">
        <v>18</v>
      </c>
    </row>
    <row r="236" spans="8:10" ht="13.5" hidden="1">
      <c r="H236" s="109" t="s">
        <v>95</v>
      </c>
      <c r="J236" s="108">
        <v>19</v>
      </c>
    </row>
    <row r="237" spans="8:10" ht="13.5" hidden="1">
      <c r="H237" s="109" t="s">
        <v>96</v>
      </c>
      <c r="J237" s="108">
        <v>20</v>
      </c>
    </row>
    <row r="238" spans="8:10" ht="13.5" hidden="1">
      <c r="H238" s="109" t="s">
        <v>97</v>
      </c>
      <c r="J238" s="108">
        <v>21</v>
      </c>
    </row>
    <row r="239" spans="8:10" ht="13.5" hidden="1">
      <c r="H239" s="109" t="s">
        <v>98</v>
      </c>
      <c r="J239" s="108">
        <v>22</v>
      </c>
    </row>
    <row r="240" spans="8:10" ht="13.5" hidden="1">
      <c r="H240" s="109" t="s">
        <v>99</v>
      </c>
      <c r="J240" s="108">
        <v>23</v>
      </c>
    </row>
    <row r="241" spans="8:10" ht="13.5" hidden="1">
      <c r="H241" s="109" t="s">
        <v>100</v>
      </c>
      <c r="J241" s="108">
        <v>24</v>
      </c>
    </row>
    <row r="242" spans="8:10" ht="13.5" hidden="1">
      <c r="H242" s="109" t="s">
        <v>101</v>
      </c>
      <c r="J242" s="108">
        <v>25</v>
      </c>
    </row>
    <row r="243" spans="8:10" ht="13.5" hidden="1">
      <c r="H243" s="109" t="s">
        <v>102</v>
      </c>
      <c r="J243" s="108">
        <v>26</v>
      </c>
    </row>
    <row r="244" spans="8:10" ht="13.5" hidden="1">
      <c r="H244" s="109" t="s">
        <v>103</v>
      </c>
      <c r="J244" s="108">
        <v>27</v>
      </c>
    </row>
    <row r="245" spans="8:10" ht="13.5" hidden="1">
      <c r="H245" s="109" t="s">
        <v>104</v>
      </c>
      <c r="J245" s="108">
        <v>28</v>
      </c>
    </row>
    <row r="246" spans="8:10" ht="13.5" hidden="1">
      <c r="H246" s="109" t="s">
        <v>105</v>
      </c>
      <c r="J246" s="108">
        <v>29</v>
      </c>
    </row>
    <row r="247" spans="8:10" ht="13.5" hidden="1">
      <c r="H247" s="109" t="s">
        <v>106</v>
      </c>
      <c r="J247" s="108">
        <v>30</v>
      </c>
    </row>
    <row r="248" spans="8:10" ht="13.5" hidden="1">
      <c r="H248" s="109" t="s">
        <v>107</v>
      </c>
      <c r="J248" s="108">
        <v>31</v>
      </c>
    </row>
    <row r="249" spans="8:10" ht="13.5" hidden="1">
      <c r="H249" s="109" t="s">
        <v>108</v>
      </c>
      <c r="J249" s="108">
        <v>32</v>
      </c>
    </row>
    <row r="250" spans="8:10" ht="13.5" hidden="1">
      <c r="H250" s="109" t="s">
        <v>109</v>
      </c>
      <c r="J250" s="108">
        <v>33</v>
      </c>
    </row>
    <row r="251" spans="8:10" ht="13.5" hidden="1">
      <c r="H251" s="109" t="s">
        <v>110</v>
      </c>
      <c r="J251" s="108">
        <v>34</v>
      </c>
    </row>
    <row r="252" spans="8:10" ht="13.5" hidden="1">
      <c r="H252" s="109" t="s">
        <v>111</v>
      </c>
      <c r="J252" s="108">
        <v>35</v>
      </c>
    </row>
    <row r="253" spans="8:10" ht="13.5" hidden="1">
      <c r="H253" s="109" t="s">
        <v>112</v>
      </c>
      <c r="J253" s="108">
        <v>36</v>
      </c>
    </row>
    <row r="254" spans="8:10" ht="13.5" hidden="1">
      <c r="H254" s="109" t="s">
        <v>113</v>
      </c>
      <c r="J254" s="108">
        <v>37</v>
      </c>
    </row>
    <row r="255" spans="8:10" ht="13.5" hidden="1">
      <c r="H255" s="109" t="s">
        <v>114</v>
      </c>
      <c r="J255" s="108">
        <v>38</v>
      </c>
    </row>
    <row r="256" spans="8:10" ht="13.5" hidden="1">
      <c r="H256" s="109" t="s">
        <v>115</v>
      </c>
      <c r="J256" s="108">
        <v>39</v>
      </c>
    </row>
    <row r="257" spans="8:10" ht="13.5" hidden="1">
      <c r="H257" s="109" t="s">
        <v>116</v>
      </c>
      <c r="J257" s="108">
        <v>40</v>
      </c>
    </row>
    <row r="258" spans="8:10" ht="13.5" hidden="1">
      <c r="H258" s="109" t="s">
        <v>117</v>
      </c>
      <c r="J258" s="108">
        <v>41</v>
      </c>
    </row>
    <row r="259" spans="8:10" ht="13.5" hidden="1">
      <c r="H259" s="109" t="s">
        <v>118</v>
      </c>
      <c r="J259" s="108">
        <v>42</v>
      </c>
    </row>
    <row r="260" spans="8:10" ht="13.5" hidden="1">
      <c r="H260" s="109" t="s">
        <v>119</v>
      </c>
      <c r="J260" s="108">
        <v>43</v>
      </c>
    </row>
    <row r="261" spans="8:10" ht="13.5" hidden="1">
      <c r="H261" s="109" t="s">
        <v>120</v>
      </c>
      <c r="J261" s="108">
        <v>44</v>
      </c>
    </row>
    <row r="262" spans="8:10" ht="13.5" hidden="1">
      <c r="H262" s="109" t="s">
        <v>121</v>
      </c>
      <c r="J262" s="108">
        <v>45</v>
      </c>
    </row>
    <row r="263" spans="8:10" ht="13.5" hidden="1">
      <c r="H263" s="109" t="s">
        <v>122</v>
      </c>
      <c r="J263" s="108">
        <v>46</v>
      </c>
    </row>
    <row r="264" spans="8:10" ht="13.5" hidden="1">
      <c r="H264" s="109" t="s">
        <v>123</v>
      </c>
      <c r="J264" s="108">
        <v>47</v>
      </c>
    </row>
    <row r="265" spans="8:10" ht="13.5" hidden="1">
      <c r="H265" s="109" t="s">
        <v>124</v>
      </c>
      <c r="J265" s="108">
        <v>48</v>
      </c>
    </row>
    <row r="266" spans="8:10" ht="13.5" hidden="1">
      <c r="H266" s="109" t="s">
        <v>125</v>
      </c>
      <c r="J266" s="108">
        <v>49</v>
      </c>
    </row>
    <row r="267" spans="8:10" ht="13.5" hidden="1">
      <c r="H267" s="109" t="s">
        <v>126</v>
      </c>
      <c r="J267" s="108">
        <v>50</v>
      </c>
    </row>
    <row r="268" spans="8:10" ht="13.5" hidden="1">
      <c r="H268" s="109" t="s">
        <v>127</v>
      </c>
      <c r="J268" s="108">
        <v>51</v>
      </c>
    </row>
    <row r="269" spans="8:10" ht="13.5" hidden="1">
      <c r="H269" s="109" t="s">
        <v>128</v>
      </c>
      <c r="J269" s="108">
        <v>52</v>
      </c>
    </row>
    <row r="270" spans="8:10" ht="13.5" hidden="1">
      <c r="H270" s="109" t="s">
        <v>129</v>
      </c>
      <c r="J270" s="108">
        <v>53</v>
      </c>
    </row>
    <row r="271" spans="8:10" ht="13.5" hidden="1">
      <c r="H271" s="109" t="s">
        <v>130</v>
      </c>
      <c r="J271" s="108">
        <v>54</v>
      </c>
    </row>
    <row r="272" spans="8:10" ht="13.5" hidden="1">
      <c r="H272" s="109" t="s">
        <v>131</v>
      </c>
      <c r="J272" s="108">
        <v>55</v>
      </c>
    </row>
    <row r="273" spans="8:10" ht="13.5" hidden="1">
      <c r="H273" s="109" t="s">
        <v>132</v>
      </c>
      <c r="J273" s="108">
        <v>56</v>
      </c>
    </row>
    <row r="274" spans="8:10" ht="13.5" hidden="1">
      <c r="H274" s="109" t="s">
        <v>133</v>
      </c>
      <c r="J274" s="108">
        <v>57</v>
      </c>
    </row>
    <row r="275" spans="8:10" ht="13.5" hidden="1">
      <c r="H275" s="109" t="s">
        <v>134</v>
      </c>
      <c r="J275" s="108">
        <v>58</v>
      </c>
    </row>
    <row r="276" spans="8:10" ht="13.5" hidden="1">
      <c r="H276" s="109" t="s">
        <v>135</v>
      </c>
      <c r="J276" s="108">
        <v>59</v>
      </c>
    </row>
    <row r="277" spans="8:10" ht="13.5" hidden="1">
      <c r="H277" s="109" t="s">
        <v>136</v>
      </c>
      <c r="J277" s="108">
        <v>60</v>
      </c>
    </row>
    <row r="278" spans="8:10" ht="13.5" hidden="1">
      <c r="H278" s="109" t="s">
        <v>137</v>
      </c>
      <c r="J278" s="108">
        <v>61</v>
      </c>
    </row>
    <row r="279" spans="8:10" ht="13.5" hidden="1">
      <c r="H279" s="109" t="s">
        <v>138</v>
      </c>
      <c r="J279" s="108">
        <v>62</v>
      </c>
    </row>
    <row r="280" spans="8:10" ht="13.5" hidden="1">
      <c r="H280" s="109" t="s">
        <v>139</v>
      </c>
      <c r="J280" s="108">
        <v>63</v>
      </c>
    </row>
    <row r="281" spans="8:10" ht="13.5" hidden="1">
      <c r="H281" s="109" t="s">
        <v>140</v>
      </c>
      <c r="J281" s="108">
        <v>64</v>
      </c>
    </row>
    <row r="282" spans="8:10" ht="13.5" hidden="1">
      <c r="H282" s="109" t="s">
        <v>141</v>
      </c>
      <c r="J282" s="108">
        <v>65</v>
      </c>
    </row>
    <row r="283" spans="8:10" ht="13.5" hidden="1">
      <c r="H283" s="109" t="s">
        <v>142</v>
      </c>
      <c r="J283" s="108">
        <v>66</v>
      </c>
    </row>
    <row r="284" spans="8:10" ht="13.5" hidden="1">
      <c r="H284" s="109" t="s">
        <v>143</v>
      </c>
      <c r="J284" s="108">
        <v>67</v>
      </c>
    </row>
    <row r="285" spans="8:10" ht="13.5" hidden="1">
      <c r="H285" s="109" t="s">
        <v>144</v>
      </c>
      <c r="J285" s="108">
        <v>68</v>
      </c>
    </row>
    <row r="286" spans="8:10" ht="13.5" hidden="1">
      <c r="H286" s="109" t="s">
        <v>145</v>
      </c>
      <c r="J286" s="108">
        <v>69</v>
      </c>
    </row>
    <row r="287" spans="8:10" ht="13.5" hidden="1">
      <c r="H287" s="109" t="s">
        <v>146</v>
      </c>
      <c r="J287" s="108">
        <v>70</v>
      </c>
    </row>
    <row r="288" spans="8:10" ht="13.5" hidden="1">
      <c r="H288" s="109" t="s">
        <v>147</v>
      </c>
      <c r="J288" s="108">
        <v>71</v>
      </c>
    </row>
    <row r="289" spans="8:10" ht="13.5" hidden="1">
      <c r="H289" s="109" t="s">
        <v>148</v>
      </c>
      <c r="J289" s="108">
        <v>72</v>
      </c>
    </row>
    <row r="290" spans="8:10" ht="13.5" hidden="1">
      <c r="H290" s="109" t="s">
        <v>149</v>
      </c>
      <c r="J290" s="108">
        <v>73</v>
      </c>
    </row>
    <row r="291" spans="8:10" ht="13.5" hidden="1">
      <c r="H291" s="109" t="s">
        <v>150</v>
      </c>
      <c r="J291" s="108">
        <v>74</v>
      </c>
    </row>
    <row r="292" spans="8:10" ht="13.5" hidden="1">
      <c r="H292" s="109" t="s">
        <v>151</v>
      </c>
      <c r="J292" s="108">
        <v>75</v>
      </c>
    </row>
    <row r="293" spans="8:10" ht="13.5" hidden="1">
      <c r="H293" s="109" t="s">
        <v>152</v>
      </c>
      <c r="J293" s="108">
        <v>76</v>
      </c>
    </row>
    <row r="294" spans="8:10" ht="13.5" hidden="1">
      <c r="H294" s="109" t="s">
        <v>153</v>
      </c>
      <c r="J294" s="108">
        <v>77</v>
      </c>
    </row>
    <row r="295" spans="8:10" ht="13.5" hidden="1">
      <c r="H295" s="109" t="s">
        <v>154</v>
      </c>
      <c r="J295" s="108">
        <v>78</v>
      </c>
    </row>
    <row r="296" spans="8:10" ht="13.5" hidden="1">
      <c r="H296" s="109" t="s">
        <v>155</v>
      </c>
      <c r="J296" s="108">
        <v>79</v>
      </c>
    </row>
    <row r="297" spans="8:10" ht="13.5" hidden="1">
      <c r="H297" s="109" t="s">
        <v>156</v>
      </c>
      <c r="J297" s="108">
        <v>80</v>
      </c>
    </row>
    <row r="298" spans="8:10" ht="13.5" hidden="1">
      <c r="H298" s="109" t="s">
        <v>157</v>
      </c>
      <c r="J298" s="108">
        <v>81</v>
      </c>
    </row>
    <row r="299" spans="8:10" ht="13.5" hidden="1">
      <c r="H299" s="109" t="s">
        <v>158</v>
      </c>
      <c r="J299" s="108">
        <v>82</v>
      </c>
    </row>
    <row r="300" spans="8:10" ht="13.5" hidden="1">
      <c r="H300" s="109" t="s">
        <v>159</v>
      </c>
      <c r="J300" s="108">
        <v>83</v>
      </c>
    </row>
    <row r="301" spans="8:10" ht="13.5" hidden="1">
      <c r="H301" s="109" t="s">
        <v>160</v>
      </c>
      <c r="J301" s="108">
        <v>84</v>
      </c>
    </row>
    <row r="302" spans="8:10" ht="13.5" hidden="1">
      <c r="H302" s="109" t="s">
        <v>161</v>
      </c>
      <c r="J302" s="108">
        <v>85</v>
      </c>
    </row>
    <row r="303" spans="8:10" ht="13.5" hidden="1">
      <c r="H303" s="109" t="s">
        <v>162</v>
      </c>
      <c r="J303" s="108">
        <v>86</v>
      </c>
    </row>
    <row r="304" spans="8:10" ht="13.5" hidden="1">
      <c r="H304" s="109" t="s">
        <v>163</v>
      </c>
      <c r="J304" s="108">
        <v>87</v>
      </c>
    </row>
    <row r="305" spans="8:10" ht="13.5" hidden="1">
      <c r="H305" s="109" t="s">
        <v>164</v>
      </c>
      <c r="J305" s="108">
        <v>88</v>
      </c>
    </row>
    <row r="306" spans="8:10" ht="13.5" hidden="1">
      <c r="H306" s="109" t="s">
        <v>165</v>
      </c>
      <c r="J306" s="108">
        <v>89</v>
      </c>
    </row>
    <row r="307" spans="8:10" ht="13.5" hidden="1">
      <c r="H307" s="109" t="s">
        <v>166</v>
      </c>
      <c r="J307" s="108">
        <v>90</v>
      </c>
    </row>
    <row r="308" spans="8:10" ht="13.5" hidden="1">
      <c r="H308" s="109" t="s">
        <v>167</v>
      </c>
      <c r="J308" s="108">
        <v>91</v>
      </c>
    </row>
    <row r="309" spans="8:10" ht="13.5" hidden="1">
      <c r="H309" s="109" t="s">
        <v>168</v>
      </c>
      <c r="J309" s="108">
        <v>92</v>
      </c>
    </row>
    <row r="310" spans="8:10" ht="13.5" hidden="1">
      <c r="H310" s="109"/>
      <c r="J310" s="108">
        <v>93</v>
      </c>
    </row>
    <row r="311" spans="8:10" ht="13.5" hidden="1">
      <c r="H311" s="109"/>
      <c r="J311" s="108">
        <v>94</v>
      </c>
    </row>
    <row r="312" spans="8:10" ht="13.5" hidden="1">
      <c r="H312" s="110"/>
      <c r="J312" s="108">
        <v>95</v>
      </c>
    </row>
    <row r="313" spans="8:10" ht="13.5" hidden="1">
      <c r="H313" s="110"/>
      <c r="J313" s="108">
        <v>96</v>
      </c>
    </row>
    <row r="314" spans="8:10" ht="13.5" hidden="1">
      <c r="H314" s="110"/>
      <c r="J314" s="1">
        <v>97</v>
      </c>
    </row>
    <row r="315" spans="8:10" ht="13.5" hidden="1">
      <c r="H315" s="110"/>
      <c r="J315" s="1">
        <v>98</v>
      </c>
    </row>
    <row r="316" spans="8:10" ht="13.5" hidden="1">
      <c r="H316" s="110"/>
      <c r="J316" s="1">
        <v>99</v>
      </c>
    </row>
    <row r="317" ht="13.5">
      <c r="H317" s="110"/>
    </row>
    <row r="318" ht="13.5">
      <c r="H318" s="111"/>
    </row>
    <row r="319" ht="13.5">
      <c r="H319" s="107"/>
    </row>
    <row r="320" ht="13.5">
      <c r="H320" s="107"/>
    </row>
    <row r="321" ht="13.5">
      <c r="H321" s="107"/>
    </row>
    <row r="322" ht="13.5">
      <c r="H322" s="107"/>
    </row>
    <row r="323" ht="13.5">
      <c r="H323" s="107"/>
    </row>
    <row r="324" ht="13.5">
      <c r="H324" s="107"/>
    </row>
    <row r="325" ht="13.5">
      <c r="H325" s="107"/>
    </row>
    <row r="326" ht="13.5">
      <c r="H326" s="107"/>
    </row>
    <row r="327" ht="13.5">
      <c r="H327" s="107"/>
    </row>
    <row r="328" ht="13.5">
      <c r="H328" s="107"/>
    </row>
    <row r="329" ht="13.5">
      <c r="H329" s="107"/>
    </row>
    <row r="330" ht="13.5">
      <c r="H330" s="107"/>
    </row>
    <row r="331" ht="13.5">
      <c r="H331" s="107"/>
    </row>
    <row r="332" ht="13.5">
      <c r="H332" s="107"/>
    </row>
    <row r="333" ht="13.5">
      <c r="H333" s="107"/>
    </row>
    <row r="334" ht="13.5">
      <c r="H334" s="107"/>
    </row>
    <row r="335" ht="13.5">
      <c r="H335" s="107"/>
    </row>
    <row r="336" ht="13.5">
      <c r="H336" s="107"/>
    </row>
    <row r="337" ht="13.5">
      <c r="H337" s="107"/>
    </row>
    <row r="338" ht="13.5">
      <c r="H338" s="107"/>
    </row>
    <row r="339" ht="13.5">
      <c r="H339" s="107"/>
    </row>
    <row r="340" ht="13.5">
      <c r="H340" s="107"/>
    </row>
    <row r="341" ht="13.5">
      <c r="H341" s="107"/>
    </row>
    <row r="342" ht="13.5">
      <c r="H342" s="107"/>
    </row>
    <row r="343" ht="13.5">
      <c r="H343" s="107"/>
    </row>
    <row r="344" ht="13.5">
      <c r="H344" s="107"/>
    </row>
    <row r="345" ht="13.5">
      <c r="H345" s="107"/>
    </row>
    <row r="346" ht="13.5">
      <c r="H346" s="107"/>
    </row>
    <row r="347" ht="13.5">
      <c r="H347" s="107"/>
    </row>
    <row r="348" ht="13.5">
      <c r="H348" s="107"/>
    </row>
    <row r="349" ht="13.5">
      <c r="H349" s="107"/>
    </row>
    <row r="350" ht="13.5">
      <c r="H350" s="107"/>
    </row>
    <row r="351" ht="13.5">
      <c r="H351" s="107"/>
    </row>
    <row r="352" ht="13.5">
      <c r="H352" s="107"/>
    </row>
    <row r="353" ht="13.5">
      <c r="H353" s="107"/>
    </row>
    <row r="354" ht="13.5">
      <c r="H354" s="107"/>
    </row>
    <row r="355" ht="13.5">
      <c r="H355" s="107"/>
    </row>
    <row r="356" ht="13.5">
      <c r="H356" s="107"/>
    </row>
    <row r="357" ht="13.5">
      <c r="H357" s="107"/>
    </row>
    <row r="358" ht="13.5">
      <c r="H358" s="107"/>
    </row>
    <row r="359" ht="13.5">
      <c r="H359" s="107"/>
    </row>
    <row r="360" ht="13.5">
      <c r="H360" s="107"/>
    </row>
    <row r="361" ht="13.5">
      <c r="H361" s="107"/>
    </row>
    <row r="362" ht="13.5">
      <c r="H362" s="107"/>
    </row>
    <row r="363" ht="13.5">
      <c r="H363" s="107"/>
    </row>
    <row r="364" ht="13.5">
      <c r="H364" s="107"/>
    </row>
    <row r="365" ht="13.5">
      <c r="H365" s="107"/>
    </row>
    <row r="366" ht="13.5">
      <c r="H366" s="107"/>
    </row>
    <row r="367" ht="13.5">
      <c r="H367" s="107"/>
    </row>
    <row r="368" ht="13.5">
      <c r="H368" s="107"/>
    </row>
    <row r="369" ht="13.5">
      <c r="H369" s="107"/>
    </row>
    <row r="370" ht="13.5">
      <c r="H370" s="107"/>
    </row>
    <row r="371" ht="13.5">
      <c r="H371" s="107"/>
    </row>
    <row r="372" ht="13.5">
      <c r="H372" s="107"/>
    </row>
    <row r="373" ht="13.5">
      <c r="H373" s="107"/>
    </row>
    <row r="374" ht="13.5">
      <c r="H374" s="107"/>
    </row>
    <row r="375" ht="13.5">
      <c r="H375" s="107"/>
    </row>
    <row r="376" ht="13.5">
      <c r="H376" s="107"/>
    </row>
    <row r="377" ht="13.5">
      <c r="H377" s="107"/>
    </row>
    <row r="378" ht="13.5">
      <c r="H378" s="107"/>
    </row>
    <row r="379" ht="13.5">
      <c r="H379" s="107"/>
    </row>
    <row r="380" ht="13.5">
      <c r="H380" s="107"/>
    </row>
    <row r="381" ht="13.5">
      <c r="H381" s="107"/>
    </row>
    <row r="382" ht="13.5">
      <c r="H382" s="107"/>
    </row>
    <row r="383" ht="13.5">
      <c r="H383" s="107"/>
    </row>
    <row r="384" ht="13.5">
      <c r="H384" s="107"/>
    </row>
    <row r="385" ht="13.5">
      <c r="H385" s="107"/>
    </row>
    <row r="386" ht="13.5">
      <c r="H386" s="107"/>
    </row>
    <row r="387" ht="13.5">
      <c r="H387" s="107"/>
    </row>
    <row r="388" ht="13.5">
      <c r="H388" s="107"/>
    </row>
    <row r="389" ht="13.5">
      <c r="H389" s="107"/>
    </row>
    <row r="390" ht="13.5">
      <c r="H390" s="107"/>
    </row>
    <row r="391" ht="13.5">
      <c r="H391" s="107"/>
    </row>
    <row r="392" ht="13.5">
      <c r="H392" s="107"/>
    </row>
  </sheetData>
  <sheetProtection sheet="1" objects="1" scenarios="1"/>
  <mergeCells count="35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1:N1"/>
    <mergeCell ref="P1:P145"/>
    <mergeCell ref="B2:N2"/>
    <mergeCell ref="B3:N3"/>
    <mergeCell ref="E4:H4"/>
    <mergeCell ref="A6:N6"/>
    <mergeCell ref="B14:N14"/>
    <mergeCell ref="G15:H15"/>
    <mergeCell ref="J15:L15"/>
    <mergeCell ref="M15:N15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6:I145">
      <formula1>$A$215:$A$234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$F$216:$F$220</formula1>
    </dataValidation>
    <dataValidation type="list" allowBlank="1" showInputMessage="1" showErrorMessage="1" sqref="N26:N145">
      <formula1>$G$216:$G$221</formula1>
    </dataValidation>
    <dataValidation type="list" allowBlank="1" showInputMessage="1" showErrorMessage="1" sqref="E4:H4">
      <formula1>$H$216:$H$312</formula1>
    </dataValidation>
    <dataValidation allowBlank="1" showInputMessage="1" showErrorMessage="1" imeMode="halfKatakana" sqref="E26:F145"/>
    <dataValidation type="list" allowBlank="1" showInputMessage="1" showErrorMessage="1" sqref="L4">
      <formula1>$J$216:$J$313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dcterms:created xsi:type="dcterms:W3CDTF">2006-09-28T12:44:54Z</dcterms:created>
  <dcterms:modified xsi:type="dcterms:W3CDTF">2006-09-28T13:36:49Z</dcterms:modified>
  <cp:category/>
  <cp:version/>
  <cp:contentType/>
  <cp:contentStatus/>
</cp:coreProperties>
</file>