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12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<sst xmlns="http://schemas.openxmlformats.org/spreadsheetml/2006/main" count="143" uniqueCount="134">
  <si>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</si>
  <si>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</si>
  <si>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</si>
  <si>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</si>
  <si>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</si>
  <si>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</si>
  <si>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</si>
  <si>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</si>
  <si>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</si>
  <si>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</si>
  <si>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</si>
  <si>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</si>
  <si>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</si>
  <si>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</si>
  <si>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</si>
  <si>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</si>
  <si>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</si>
  <si>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</si>
  <si>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</si>
  <si>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</si>
  <si>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</si>
  <si>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</si>
  <si>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</si>
  <si>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</si>
  <si>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</si>
  <si>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</si>
  <si>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</si>
  <si>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</si>
  <si>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</si>
  <si>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</si>
  <si>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</si>
  <si>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</si>
  <si>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</si>
  <si>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</si>
  <si>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</si>
  <si>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</si>
  <si>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</si>
  <si>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</si>
  <si>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</si>
  <si>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</si>
  <si>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</si>
  <si>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</si>
  <si>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</si>
  <si>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</si>
  <si>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</si>
  <si>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</si>
  <si>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</si>
  <si>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</si>
  <si>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</si>
  <si>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</si>
  <si>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</si>
  <si>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</si>
  <si>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</si>
  <si>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</si>
  <si>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</si>
  <si>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</si>
  <si>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</si>
  <si>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</si>
  <si>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</si>
  <si>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</si>
  <si>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</si>
  <si>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</si>
  <si>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</si>
  <si>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</si>
  <si>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</si>
  <si>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</si>
  <si>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</si>
  <si>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</si>
  <si>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</si>
  <si>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</si>
  <si>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</si>
  <si>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</si>
  <si>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</si>
  <si>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</si>
  <si>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</si>
  <si>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</si>
  <si>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</si>
  <si>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</si>
  <si>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</si>
  <si>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</si>
  <si>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</si>
  <si>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</si>
  <si>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</si>
  <si>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</si>
  <si>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</si>
  <si>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</si>
  <si>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</si>
  <si>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</si>
  <si>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</si>
  <si>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</si>
  <si>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</si>
  <si>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</si>
  <si>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</si>
  <si>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</si>
  <si>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</si>
  <si>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</si>
  <si>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</si>
  <si>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</si>
  <si>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</si>
  <si>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</si>
  <si>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</si>
  <si>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</si>
  <si>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</si>
  <si>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高校</t>
  </si>
  <si>
    <t>大学</t>
  </si>
  <si>
    <t>実業団・陸協</t>
  </si>
  <si>
    <t>個人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</si>
  <si>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</si>
  <si>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</si>
  <si>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</si>
  <si>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</si>
  <si>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</si>
  <si>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</si>
  <si>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</si>
  <si>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</si>
  <si>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</si>
  <si>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</si>
  <si>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</si>
  <si>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</si>
  <si>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</si>
  <si>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</si>
  <si>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</si>
  <si>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男
4*100</t>
  </si>
  <si>
    <t>800ｍ(女子)</t>
  </si>
  <si>
    <t>1500ｍ(男子)</t>
  </si>
  <si>
    <t>小学校</t>
  </si>
  <si>
    <t>00206 0</t>
  </si>
  <si>
    <t>00606 0</t>
  </si>
  <si>
    <t>00806 0</t>
  </si>
  <si>
    <t>07306 0</t>
  </si>
  <si>
    <t>帯同審判名</t>
  </si>
  <si>
    <r>
      <t>学校名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</si>
  <si>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/>
  </si>
  <si>
    <t>姫路市民スポーツ大会　大会出場システム〔小学用〕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</si>
</sst>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 applyProtection="1">
      <alignment/>
      <protection hidden="1"/>
    </xf>
    <xf numFmtId="0" fontId="63" fillId="0" borderId="0" xfId="0" applyFont="1" applyAlignment="1">
      <alignment/>
    </xf>
    <xf numFmtId="0" fontId="63" fillId="0" borderId="0" xfId="0" applyNumberFormat="1" applyFont="1" applyFill="1" applyBorder="1" applyAlignment="1" applyProtection="1">
      <alignment/>
      <protection hidden="1"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34" borderId="0" xfId="0" applyNumberFormat="1" applyFont="1" applyFill="1" applyAlignment="1" applyProtection="1">
      <alignment/>
      <protection/>
    </xf>
    <xf numFmtId="0" fontId="63" fillId="0" borderId="0" xfId="0" applyNumberFormat="1" applyFont="1" applyBorder="1" applyAlignment="1" applyProtection="1">
      <alignment shrinkToFit="1"/>
      <protection locked="0"/>
    </xf>
    <xf numFmtId="49" fontId="63" fillId="0" borderId="0" xfId="0" applyNumberFormat="1" applyFont="1" applyBorder="1" applyAlignment="1" applyProtection="1">
      <alignment horizontal="right" shrinkToFit="1"/>
      <protection locked="0"/>
    </xf>
    <xf numFmtId="0" fontId="63" fillId="33" borderId="0" xfId="0" applyNumberFormat="1" applyFont="1" applyFill="1" applyAlignment="1" applyProtection="1">
      <alignment shrinkToFit="1"/>
      <protection hidden="1"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3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3" fillId="0" borderId="0" xfId="0" applyNumberFormat="1" applyFont="1" applyFill="1" applyBorder="1" applyAlignment="1" applyProtection="1">
      <alignment shrinkToFit="1"/>
      <protection hidden="1"/>
    </xf>
    <xf numFmtId="0" fontId="66" fillId="35" borderId="0" xfId="0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1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  <xf numFmtId="0" fontId="19" fillId="35" borderId="43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45" xfId="0" applyFont="1" applyFill="1" applyBorder="1" applyAlignment="1" applyProtection="1">
      <alignment horizontal="center"/>
      <protection locked="0"/>
    </xf>
    <xf numFmtId="0" fontId="17" fillId="35" borderId="46" xfId="0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left" shrinkToFit="1"/>
      <protection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8" xfId="0" applyFont="1" applyFill="1" applyBorder="1" applyAlignment="1" applyProtection="1">
      <alignment horizontal="left"/>
      <protection locked="0"/>
    </xf>
    <xf numFmtId="0" fontId="9" fillId="35" borderId="38" xfId="0" applyFont="1" applyFill="1" applyBorder="1" applyAlignment="1">
      <alignment horizontal="center" shrinkToFit="1"/>
    </xf>
    <xf numFmtId="49" fontId="17" fillId="35" borderId="49" xfId="0" applyNumberFormat="1" applyFont="1" applyFill="1" applyBorder="1" applyAlignment="1" applyProtection="1">
      <alignment horizontal="left"/>
      <protection locked="0"/>
    </xf>
    <xf numFmtId="49" fontId="17" fillId="35" borderId="50" xfId="0" applyNumberFormat="1" applyFont="1" applyFill="1" applyBorder="1" applyAlignment="1" applyProtection="1">
      <alignment horizontal="left"/>
      <protection locked="0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6" fontId="10" fillId="35" borderId="53" xfId="58" applyFont="1" applyFill="1" applyBorder="1" applyAlignment="1" applyProtection="1">
      <alignment horizontal="right" vertical="center" shrinkToFit="1"/>
      <protection hidden="1"/>
    </xf>
    <xf numFmtId="0" fontId="17" fillId="35" borderId="46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0" fontId="67" fillId="36" borderId="54" xfId="0" applyFont="1" applyFill="1" applyBorder="1" applyAlignment="1">
      <alignment horizontal="left" vertical="top" wrapText="1"/>
    </xf>
    <xf numFmtId="0" fontId="67" fillId="36" borderId="55" xfId="0" applyFont="1" applyFill="1" applyBorder="1" applyAlignment="1">
      <alignment horizontal="left" vertical="top" wrapText="1"/>
    </xf>
    <xf numFmtId="0" fontId="67" fillId="36" borderId="56" xfId="0" applyFont="1" applyFill="1" applyBorder="1" applyAlignment="1">
      <alignment horizontal="left" vertical="top" wrapText="1"/>
    </xf>
    <xf numFmtId="0" fontId="17" fillId="35" borderId="57" xfId="0" applyFont="1" applyFill="1" applyBorder="1" applyAlignment="1">
      <alignment horizontal="right" shrinkToFit="1"/>
    </xf>
    <xf numFmtId="0" fontId="17" fillId="35" borderId="49" xfId="0" applyFont="1" applyFill="1" applyBorder="1" applyAlignment="1">
      <alignment horizontal="right" shrinkToFit="1"/>
    </xf>
    <xf numFmtId="0" fontId="17" fillId="35" borderId="42" xfId="0" applyFont="1" applyFill="1" applyBorder="1" applyAlignment="1" applyProtection="1">
      <alignment horizontal="left"/>
      <protection locked="0"/>
    </xf>
    <xf numFmtId="0" fontId="17" fillId="35" borderId="58" xfId="0" applyFont="1" applyFill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600075</xdr:colOff>
      <xdr:row>0</xdr:row>
      <xdr:rowOff>209550</xdr:rowOff>
    </xdr:from>
    <xdr:to>
      <xdr:col>19</xdr:col>
      <xdr:colOff>352425</xdr:colOff>
      <xdr:row>2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334000" y="209550"/>
          <a:ext cx="3733800" cy="7334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180975</xdr:rowOff>
    </xdr:from>
    <xdr:ext cx="238125" cy="200025"/>
    <xdr:sp>
      <xdr:nvSpPr>
        <xdr:cNvPr id="5" name="テキスト ボックス 1"/>
        <xdr:cNvSpPr txBox="1">
          <a:spLocks noChangeArrowheads="1"/>
        </xdr:cNvSpPr>
      </xdr:nvSpPr>
      <xdr:spPr>
        <a:xfrm>
          <a:off x="4400550" y="12763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5" customFormat="1" ht="24" customHeight="1">
      <c r="A1" s="102"/>
      <c r="B1" s="111" t="s">
        <v>133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90" t="s">
        <v>83</v>
      </c>
      <c r="W1" s="90" t="s">
        <v>84</v>
      </c>
      <c r="X1" s="130" t="s">
        <v>85</v>
      </c>
      <c r="Y1" s="130"/>
      <c r="Z1" s="103"/>
      <c r="AA1" s="115"/>
      <c r="AB1" s="115"/>
      <c r="AC1" s="115"/>
      <c r="AD1" s="115"/>
      <c r="AE1" s="115"/>
      <c r="AF1" s="86"/>
      <c r="AG1" s="89"/>
      <c r="AH1" s="89" t="s">
        <v>96</v>
      </c>
      <c r="AI1" s="114"/>
      <c r="AJ1" s="114"/>
    </row>
    <row r="2" spans="1:36" s="85" customFormat="1" ht="45.75" thickBot="1">
      <c r="A2" s="102"/>
      <c r="B2" s="110" t="s">
        <v>86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4" t="s">
        <v>81</v>
      </c>
      <c r="V2" s="91">
        <f>F9</f>
        <v>0</v>
      </c>
      <c r="W2" s="92">
        <v>700</v>
      </c>
      <c r="X2" s="116">
        <f>V2*W2</f>
        <v>0</v>
      </c>
      <c r="Y2" s="116"/>
      <c r="Z2" s="105"/>
      <c r="AA2" s="106" t="s">
        <v>122</v>
      </c>
      <c r="AB2" s="106"/>
      <c r="AC2" s="106" t="s">
        <v>22</v>
      </c>
      <c r="AD2" s="106"/>
      <c r="AE2" s="107" t="s">
        <v>101</v>
      </c>
      <c r="AF2" s="87" t="s">
        <v>91</v>
      </c>
      <c r="AG2" s="88">
        <v>1</v>
      </c>
      <c r="AH2" s="89">
        <v>2300</v>
      </c>
      <c r="AI2" s="114"/>
      <c r="AJ2" s="114"/>
    </row>
    <row r="3" spans="1:36" s="85" customFormat="1" ht="16.5" customHeight="1">
      <c r="A3" s="102"/>
      <c r="B3" s="140" t="s">
        <v>87</v>
      </c>
      <c r="C3" s="119" t="s">
        <v>88</v>
      </c>
      <c r="D3" s="120"/>
      <c r="E3" s="145" t="s">
        <v>125</v>
      </c>
      <c r="F3" s="145"/>
      <c r="G3" s="145"/>
      <c r="H3" s="145"/>
      <c r="I3" s="146"/>
      <c r="J3" s="113" t="e">
        <f>VLOOKUP(E3,$I$132:$J$137,2,FALSE)</f>
        <v>#N/A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4" t="s">
        <v>82</v>
      </c>
      <c r="V3" s="93">
        <f>SUM(AA3:AD3)</f>
        <v>0</v>
      </c>
      <c r="W3" s="94">
        <v>0</v>
      </c>
      <c r="X3" s="117">
        <f>V3*W3</f>
        <v>0</v>
      </c>
      <c r="Y3" s="118"/>
      <c r="Z3" s="105"/>
      <c r="AA3" s="95">
        <f>INT(COUNTIF(AA11:AA130,"●")/4)</f>
        <v>0</v>
      </c>
      <c r="AB3" s="95"/>
      <c r="AC3" s="95">
        <f>INT(COUNTIF(AC11:AC130,"★")/4)</f>
        <v>0</v>
      </c>
      <c r="AD3" s="95"/>
      <c r="AE3" s="108"/>
      <c r="AF3" s="87" t="s">
        <v>92</v>
      </c>
      <c r="AG3" s="88">
        <v>2</v>
      </c>
      <c r="AH3" s="89">
        <v>4600</v>
      </c>
      <c r="AI3" s="114"/>
      <c r="AJ3" s="114"/>
    </row>
    <row r="4" spans="1:36" s="85" customFormat="1" ht="16.5" customHeight="1">
      <c r="A4" s="102"/>
      <c r="B4" s="141"/>
      <c r="C4" s="136" t="s">
        <v>131</v>
      </c>
      <c r="D4" s="137"/>
      <c r="E4" s="128"/>
      <c r="F4" s="128"/>
      <c r="G4" s="128"/>
      <c r="H4" s="128"/>
      <c r="I4" s="129"/>
      <c r="J4" s="102"/>
      <c r="K4" s="123" t="s">
        <v>130</v>
      </c>
      <c r="L4" s="123"/>
      <c r="M4" s="123"/>
      <c r="N4" s="124"/>
      <c r="O4" s="125"/>
      <c r="P4" s="125"/>
      <c r="Q4" s="125"/>
      <c r="R4" s="125"/>
      <c r="S4" s="126"/>
      <c r="T4" s="102"/>
      <c r="U4" s="104" t="s">
        <v>106</v>
      </c>
      <c r="V4" s="96">
        <f>COUNTA(J11:J130)</f>
        <v>0</v>
      </c>
      <c r="W4" s="94">
        <v>600</v>
      </c>
      <c r="X4" s="116">
        <f>V4*W4</f>
        <v>0</v>
      </c>
      <c r="Y4" s="116"/>
      <c r="Z4" s="109"/>
      <c r="AA4" s="102"/>
      <c r="AB4" s="102"/>
      <c r="AC4" s="102"/>
      <c r="AD4" s="102"/>
      <c r="AE4" s="102"/>
      <c r="AF4" s="87" t="s">
        <v>93</v>
      </c>
      <c r="AG4" s="88">
        <v>3</v>
      </c>
      <c r="AH4" s="89">
        <v>4600</v>
      </c>
      <c r="AI4" s="114"/>
      <c r="AJ4" s="114"/>
    </row>
    <row r="5" spans="1:36" s="85" customFormat="1" ht="16.5" customHeight="1">
      <c r="A5" s="102"/>
      <c r="B5" s="141"/>
      <c r="C5" s="136" t="s">
        <v>90</v>
      </c>
      <c r="D5" s="137"/>
      <c r="E5" s="128"/>
      <c r="F5" s="128"/>
      <c r="G5" s="128"/>
      <c r="H5" s="128"/>
      <c r="I5" s="129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4"/>
      <c r="V5" s="96"/>
      <c r="W5" s="97"/>
      <c r="X5" s="138"/>
      <c r="Y5" s="138"/>
      <c r="Z5" s="98"/>
      <c r="AA5" s="102"/>
      <c r="AB5" s="102"/>
      <c r="AC5" s="102"/>
      <c r="AD5" s="102"/>
      <c r="AE5" s="102"/>
      <c r="AF5" s="50" t="s">
        <v>89</v>
      </c>
      <c r="AG5" s="55">
        <v>4</v>
      </c>
      <c r="AH5" s="89">
        <v>5000</v>
      </c>
      <c r="AI5" s="114"/>
      <c r="AJ5" s="114"/>
    </row>
    <row r="6" spans="1:36" s="85" customFormat="1" ht="18" thickBot="1">
      <c r="A6" s="102"/>
      <c r="B6" s="142"/>
      <c r="C6" s="143" t="s">
        <v>102</v>
      </c>
      <c r="D6" s="144"/>
      <c r="E6" s="131"/>
      <c r="F6" s="131"/>
      <c r="G6" s="131"/>
      <c r="H6" s="131"/>
      <c r="I6" s="13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4"/>
      <c r="V6" s="96"/>
      <c r="W6" s="94"/>
      <c r="X6" s="116"/>
      <c r="Y6" s="116"/>
      <c r="Z6" s="99"/>
      <c r="AA6" s="102"/>
      <c r="AB6" s="102"/>
      <c r="AC6" s="102"/>
      <c r="AD6" s="102"/>
      <c r="AE6" s="102"/>
      <c r="AF6" s="50" t="s">
        <v>94</v>
      </c>
      <c r="AG6" s="88">
        <v>5</v>
      </c>
      <c r="AH6" s="89">
        <v>2500</v>
      </c>
      <c r="AI6" s="114"/>
      <c r="AJ6" s="114"/>
    </row>
    <row r="7" spans="1:36" s="85" customFormat="1" ht="18" thickBo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4"/>
      <c r="V7" s="100"/>
      <c r="W7" s="101"/>
      <c r="X7" s="139"/>
      <c r="Y7" s="139"/>
      <c r="Z7" s="99"/>
      <c r="AA7" s="102"/>
      <c r="AB7" s="102"/>
      <c r="AC7" s="102"/>
      <c r="AD7" s="102"/>
      <c r="AE7" s="102"/>
      <c r="AF7" s="50" t="s">
        <v>95</v>
      </c>
      <c r="AG7" s="89">
        <v>6</v>
      </c>
      <c r="AH7" s="89">
        <v>5000</v>
      </c>
      <c r="AI7" s="114"/>
      <c r="AJ7" s="114"/>
    </row>
    <row r="8" spans="1:36" s="85" customFormat="1" ht="36" customHeight="1" thickBo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21" t="s">
        <v>100</v>
      </c>
      <c r="U8" s="122"/>
      <c r="V8" s="133">
        <f>X2+X3+X4+X6+X5+X7</f>
        <v>0</v>
      </c>
      <c r="W8" s="134"/>
      <c r="X8" s="134"/>
      <c r="Y8" s="135"/>
      <c r="Z8" s="103"/>
      <c r="AA8" s="102"/>
      <c r="AB8" s="102"/>
      <c r="AC8" s="102"/>
      <c r="AD8" s="102"/>
      <c r="AE8" s="102"/>
      <c r="AF8" s="86"/>
      <c r="AG8" s="114"/>
      <c r="AH8" s="114"/>
      <c r="AI8" s="114"/>
      <c r="AJ8" s="114"/>
    </row>
    <row r="9" spans="2:36" ht="13.5">
      <c r="B9" s="127">
        <f>IF(E4="","",E4&amp;"（"&amp;E5&amp;" "&amp;E6&amp;"）")</f>
      </c>
      <c r="C9" s="127"/>
      <c r="D9" s="127"/>
      <c r="E9" s="127"/>
      <c r="F9" s="49"/>
      <c r="X9" s="14" t="s">
        <v>23</v>
      </c>
      <c r="Y9" s="15" t="s">
        <v>76</v>
      </c>
      <c r="AA9" s="13" t="s">
        <v>21</v>
      </c>
      <c r="AF9" s="54">
        <f>IF(E4="","",E4&amp;"（"&amp;E5&amp;"）")</f>
      </c>
      <c r="AG9" s="54"/>
      <c r="AH9" s="54"/>
      <c r="AI9" s="54"/>
      <c r="AJ9" s="54"/>
    </row>
    <row r="10" spans="1:36" ht="31.5" customHeight="1">
      <c r="A10" s="60" t="s">
        <v>107</v>
      </c>
      <c r="B10" s="61" t="s">
        <v>108</v>
      </c>
      <c r="C10" s="62" t="s">
        <v>109</v>
      </c>
      <c r="D10" s="62" t="s">
        <v>110</v>
      </c>
      <c r="E10" s="62" t="s">
        <v>111</v>
      </c>
      <c r="F10" s="62" t="s">
        <v>112</v>
      </c>
      <c r="G10" s="63" t="s">
        <v>113</v>
      </c>
      <c r="H10" s="64" t="s">
        <v>0</v>
      </c>
      <c r="I10" s="65" t="s">
        <v>114</v>
      </c>
      <c r="J10" s="66" t="s">
        <v>115</v>
      </c>
      <c r="K10" s="62" t="s">
        <v>116</v>
      </c>
      <c r="L10" s="67" t="s">
        <v>117</v>
      </c>
      <c r="M10" s="67" t="s">
        <v>118</v>
      </c>
      <c r="N10" s="64" t="s">
        <v>1</v>
      </c>
      <c r="O10" s="68" t="s">
        <v>119</v>
      </c>
      <c r="P10" s="62" t="s">
        <v>116</v>
      </c>
      <c r="Q10" s="67" t="s">
        <v>117</v>
      </c>
      <c r="R10" s="67" t="s">
        <v>118</v>
      </c>
      <c r="S10" s="69" t="s">
        <v>1</v>
      </c>
      <c r="T10" s="66" t="s">
        <v>120</v>
      </c>
      <c r="U10" s="62" t="s">
        <v>116</v>
      </c>
      <c r="V10" s="67" t="s">
        <v>117</v>
      </c>
      <c r="W10" s="67" t="s">
        <v>118</v>
      </c>
      <c r="X10" s="64" t="s">
        <v>1</v>
      </c>
      <c r="Y10" s="70" t="s">
        <v>13</v>
      </c>
      <c r="Z10" s="71"/>
      <c r="AA10" s="73" t="s">
        <v>122</v>
      </c>
      <c r="AB10" s="72"/>
      <c r="AC10" s="73" t="s">
        <v>121</v>
      </c>
      <c r="AD10" s="72"/>
      <c r="AE10" s="72"/>
      <c r="AF10" s="11" t="s">
        <v>77</v>
      </c>
      <c r="AG10" s="56" t="s">
        <v>78</v>
      </c>
      <c r="AH10" s="54"/>
      <c r="AI10" s="54"/>
      <c r="AJ10" s="54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 t="s">
        <v>132</v>
      </c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>IF(C11="","",LEN(C11)+LEN(D11))</f>
      </c>
      <c r="AA11" s="21"/>
      <c r="AB11" s="22"/>
      <c r="AC11" s="23"/>
      <c r="AD11" s="22"/>
      <c r="AE11" s="24"/>
      <c r="AF11" s="25">
        <f aca="true" t="shared" si="0" ref="AF11:AF42">IF(AND(I11="兵庫",AE11&lt;&gt;""),1,0)</f>
        <v>0</v>
      </c>
      <c r="AG11" s="57">
        <f aca="true" t="shared" si="1" ref="AG11:AG42">IF(AND(I11&lt;&gt;"兵庫",AE11&lt;&gt;""),1,0)</f>
        <v>0</v>
      </c>
      <c r="AH11" s="57"/>
      <c r="AI11" s="57"/>
      <c r="AJ11" s="57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>IF(C12="","",LEN(C12)+LEN(D12))</f>
      </c>
      <c r="AA12" s="32"/>
      <c r="AB12" s="33"/>
      <c r="AC12" s="34"/>
      <c r="AD12" s="33"/>
      <c r="AE12" s="35"/>
      <c r="AF12" s="25">
        <f t="shared" si="0"/>
        <v>0</v>
      </c>
      <c r="AG12" s="57">
        <f t="shared" si="1"/>
        <v>0</v>
      </c>
      <c r="AH12" s="57"/>
      <c r="AI12" s="57"/>
      <c r="AJ12" s="57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>IF(C13="","",LEN(C13)+LEN(D13))</f>
      </c>
      <c r="AA13" s="32"/>
      <c r="AB13" s="33"/>
      <c r="AC13" s="34"/>
      <c r="AD13" s="33"/>
      <c r="AE13" s="35"/>
      <c r="AF13" s="25">
        <f t="shared" si="0"/>
        <v>0</v>
      </c>
      <c r="AG13" s="57">
        <f t="shared" si="1"/>
        <v>0</v>
      </c>
      <c r="AH13" s="57"/>
      <c r="AI13" s="57"/>
      <c r="AJ13" s="57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>IF(J14="","",COUNTA(J14,O14,T14))</f>
      </c>
      <c r="Z14" s="46">
        <f aca="true" t="shared" si="2" ref="Z14:Z35">IF(C14="","",LEN(C14)+LEN(D14))</f>
      </c>
      <c r="AA14" s="32"/>
      <c r="AB14" s="33"/>
      <c r="AC14" s="34"/>
      <c r="AD14" s="33"/>
      <c r="AE14" s="35"/>
      <c r="AF14" s="25">
        <f t="shared" si="0"/>
        <v>0</v>
      </c>
      <c r="AG14" s="25">
        <f t="shared" si="1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3" ref="Y15:Y46">IF(J15="","",COUNTA(J15,O15,T15))</f>
      </c>
      <c r="Z15" s="46">
        <f t="shared" si="2"/>
      </c>
      <c r="AA15" s="32"/>
      <c r="AB15" s="33"/>
      <c r="AC15" s="34"/>
      <c r="AD15" s="33"/>
      <c r="AE15" s="35"/>
      <c r="AF15" s="25">
        <f t="shared" si="0"/>
        <v>0</v>
      </c>
      <c r="AG15" s="25">
        <f t="shared" si="1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3"/>
      </c>
      <c r="Z16" s="46">
        <f t="shared" si="2"/>
      </c>
      <c r="AA16" s="32"/>
      <c r="AB16" s="33"/>
      <c r="AC16" s="34"/>
      <c r="AD16" s="33"/>
      <c r="AE16" s="35"/>
      <c r="AF16" s="25">
        <f t="shared" si="0"/>
        <v>0</v>
      </c>
      <c r="AG16" s="25">
        <f t="shared" si="1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3"/>
      </c>
      <c r="Z17" s="46">
        <f t="shared" si="2"/>
      </c>
      <c r="AA17" s="32"/>
      <c r="AB17" s="33"/>
      <c r="AC17" s="34"/>
      <c r="AD17" s="33"/>
      <c r="AE17" s="35"/>
      <c r="AF17" s="25">
        <f t="shared" si="0"/>
        <v>0</v>
      </c>
      <c r="AG17" s="25">
        <f t="shared" si="1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3"/>
      </c>
      <c r="Z18" s="46">
        <f t="shared" si="2"/>
      </c>
      <c r="AA18" s="32"/>
      <c r="AB18" s="33"/>
      <c r="AC18" s="34"/>
      <c r="AD18" s="33"/>
      <c r="AE18" s="35"/>
      <c r="AF18" s="25">
        <f t="shared" si="0"/>
        <v>0</v>
      </c>
      <c r="AG18" s="25">
        <f t="shared" si="1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3"/>
      </c>
      <c r="Z19" s="46">
        <f t="shared" si="2"/>
      </c>
      <c r="AA19" s="32"/>
      <c r="AB19" s="33"/>
      <c r="AC19" s="34"/>
      <c r="AD19" s="33"/>
      <c r="AE19" s="35"/>
      <c r="AF19" s="25">
        <f t="shared" si="0"/>
        <v>0</v>
      </c>
      <c r="AG19" s="25">
        <f t="shared" si="1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3"/>
      </c>
      <c r="Z20" s="46">
        <f t="shared" si="2"/>
      </c>
      <c r="AA20" s="32"/>
      <c r="AB20" s="33"/>
      <c r="AC20" s="34"/>
      <c r="AD20" s="33"/>
      <c r="AE20" s="35"/>
      <c r="AF20" s="25">
        <f t="shared" si="0"/>
        <v>0</v>
      </c>
      <c r="AG20" s="25">
        <f t="shared" si="1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3"/>
      </c>
      <c r="Z21" s="46">
        <f t="shared" si="2"/>
      </c>
      <c r="AA21" s="32"/>
      <c r="AB21" s="33"/>
      <c r="AC21" s="34"/>
      <c r="AD21" s="33"/>
      <c r="AE21" s="35"/>
      <c r="AF21" s="25">
        <f t="shared" si="0"/>
        <v>0</v>
      </c>
      <c r="AG21" s="25">
        <f t="shared" si="1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3"/>
      </c>
      <c r="Z22" s="46">
        <f t="shared" si="2"/>
      </c>
      <c r="AA22" s="32"/>
      <c r="AB22" s="33"/>
      <c r="AC22" s="34"/>
      <c r="AD22" s="33"/>
      <c r="AE22" s="35"/>
      <c r="AF22" s="25">
        <f t="shared" si="0"/>
        <v>0</v>
      </c>
      <c r="AG22" s="25">
        <f t="shared" si="1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3"/>
      </c>
      <c r="Z23" s="46">
        <f t="shared" si="2"/>
      </c>
      <c r="AA23" s="32"/>
      <c r="AB23" s="33"/>
      <c r="AC23" s="34"/>
      <c r="AD23" s="33"/>
      <c r="AE23" s="35"/>
      <c r="AF23" s="25">
        <f t="shared" si="0"/>
        <v>0</v>
      </c>
      <c r="AG23" s="25">
        <f t="shared" si="1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3"/>
      </c>
      <c r="Z24" s="46">
        <f t="shared" si="2"/>
      </c>
      <c r="AA24" s="32"/>
      <c r="AB24" s="33"/>
      <c r="AC24" s="34"/>
      <c r="AD24" s="33"/>
      <c r="AE24" s="35"/>
      <c r="AF24" s="25">
        <f t="shared" si="0"/>
        <v>0</v>
      </c>
      <c r="AG24" s="25">
        <f t="shared" si="1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3"/>
      </c>
      <c r="Z25" s="46">
        <f t="shared" si="2"/>
      </c>
      <c r="AA25" s="32"/>
      <c r="AB25" s="33"/>
      <c r="AC25" s="34"/>
      <c r="AD25" s="33"/>
      <c r="AE25" s="35"/>
      <c r="AF25" s="25">
        <f t="shared" si="0"/>
        <v>0</v>
      </c>
      <c r="AG25" s="25">
        <f t="shared" si="1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3"/>
      </c>
      <c r="Z26" s="46">
        <f t="shared" si="2"/>
      </c>
      <c r="AA26" s="32"/>
      <c r="AB26" s="33"/>
      <c r="AC26" s="34"/>
      <c r="AD26" s="33"/>
      <c r="AE26" s="35"/>
      <c r="AF26" s="25">
        <f t="shared" si="0"/>
        <v>0</v>
      </c>
      <c r="AG26" s="25">
        <f t="shared" si="1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3"/>
      </c>
      <c r="Z27" s="46">
        <f t="shared" si="2"/>
      </c>
      <c r="AA27" s="32"/>
      <c r="AB27" s="33"/>
      <c r="AC27" s="34"/>
      <c r="AD27" s="33"/>
      <c r="AE27" s="35"/>
      <c r="AF27" s="25">
        <f t="shared" si="0"/>
        <v>0</v>
      </c>
      <c r="AG27" s="25">
        <f t="shared" si="1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3"/>
      </c>
      <c r="Z28" s="46">
        <f t="shared" si="2"/>
      </c>
      <c r="AA28" s="32"/>
      <c r="AB28" s="33"/>
      <c r="AC28" s="34"/>
      <c r="AD28" s="33"/>
      <c r="AE28" s="35"/>
      <c r="AF28" s="25">
        <f t="shared" si="0"/>
        <v>0</v>
      </c>
      <c r="AG28" s="25">
        <f t="shared" si="1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3"/>
      </c>
      <c r="Z29" s="46">
        <f t="shared" si="2"/>
      </c>
      <c r="AA29" s="32"/>
      <c r="AB29" s="33"/>
      <c r="AC29" s="34"/>
      <c r="AD29" s="33"/>
      <c r="AE29" s="35"/>
      <c r="AF29" s="25">
        <f t="shared" si="0"/>
        <v>0</v>
      </c>
      <c r="AG29" s="25">
        <f t="shared" si="1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3"/>
      </c>
      <c r="Z30" s="46">
        <f t="shared" si="2"/>
      </c>
      <c r="AA30" s="32"/>
      <c r="AB30" s="33"/>
      <c r="AC30" s="34"/>
      <c r="AD30" s="33"/>
      <c r="AE30" s="35"/>
      <c r="AF30" s="25">
        <f t="shared" si="0"/>
        <v>0</v>
      </c>
      <c r="AG30" s="25">
        <f t="shared" si="1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3"/>
      </c>
      <c r="Z31" s="46">
        <f t="shared" si="2"/>
      </c>
      <c r="AA31" s="32"/>
      <c r="AB31" s="33"/>
      <c r="AC31" s="34"/>
      <c r="AD31" s="33"/>
      <c r="AE31" s="35"/>
      <c r="AF31" s="25">
        <f t="shared" si="0"/>
        <v>0</v>
      </c>
      <c r="AG31" s="25">
        <f t="shared" si="1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3"/>
      </c>
      <c r="Z32" s="46">
        <f t="shared" si="2"/>
      </c>
      <c r="AA32" s="32"/>
      <c r="AB32" s="33"/>
      <c r="AC32" s="34"/>
      <c r="AD32" s="33"/>
      <c r="AE32" s="35"/>
      <c r="AF32" s="25">
        <f t="shared" si="0"/>
        <v>0</v>
      </c>
      <c r="AG32" s="25">
        <f t="shared" si="1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3"/>
      </c>
      <c r="Z33" s="46">
        <f t="shared" si="2"/>
      </c>
      <c r="AA33" s="32"/>
      <c r="AB33" s="33"/>
      <c r="AC33" s="34"/>
      <c r="AD33" s="33"/>
      <c r="AE33" s="35"/>
      <c r="AF33" s="25">
        <f t="shared" si="0"/>
        <v>0</v>
      </c>
      <c r="AG33" s="25">
        <f t="shared" si="1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3"/>
      </c>
      <c r="Z34" s="46">
        <f t="shared" si="2"/>
      </c>
      <c r="AA34" s="32"/>
      <c r="AB34" s="33"/>
      <c r="AC34" s="34"/>
      <c r="AD34" s="33"/>
      <c r="AE34" s="35"/>
      <c r="AF34" s="25">
        <f t="shared" si="0"/>
        <v>0</v>
      </c>
      <c r="AG34" s="25">
        <f t="shared" si="1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3"/>
      </c>
      <c r="Z35" s="46">
        <f t="shared" si="2"/>
      </c>
      <c r="AA35" s="32"/>
      <c r="AB35" s="33"/>
      <c r="AC35" s="34"/>
      <c r="AD35" s="33"/>
      <c r="AE35" s="35"/>
      <c r="AF35" s="25">
        <f t="shared" si="0"/>
        <v>0</v>
      </c>
      <c r="AG35" s="25">
        <f t="shared" si="1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3"/>
      </c>
      <c r="Z36" s="46">
        <f aca="true" t="shared" si="4" ref="Z36:Z46">IF(C36="","",LEN(C36)+LEN(D36))</f>
      </c>
      <c r="AA36" s="32"/>
      <c r="AB36" s="33"/>
      <c r="AC36" s="34"/>
      <c r="AD36" s="33"/>
      <c r="AE36" s="35"/>
      <c r="AF36" s="25">
        <f t="shared" si="0"/>
        <v>0</v>
      </c>
      <c r="AG36" s="25">
        <f t="shared" si="1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3"/>
      </c>
      <c r="Z37" s="46">
        <f t="shared" si="4"/>
      </c>
      <c r="AA37" s="32"/>
      <c r="AB37" s="33"/>
      <c r="AC37" s="34"/>
      <c r="AD37" s="33"/>
      <c r="AE37" s="35"/>
      <c r="AF37" s="25">
        <f t="shared" si="0"/>
        <v>0</v>
      </c>
      <c r="AG37" s="25">
        <f t="shared" si="1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3"/>
      </c>
      <c r="Z38" s="46">
        <f t="shared" si="4"/>
      </c>
      <c r="AA38" s="32"/>
      <c r="AB38" s="33"/>
      <c r="AC38" s="34"/>
      <c r="AD38" s="33"/>
      <c r="AE38" s="35"/>
      <c r="AF38" s="25">
        <f t="shared" si="0"/>
        <v>0</v>
      </c>
      <c r="AG38" s="25">
        <f t="shared" si="1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3"/>
      </c>
      <c r="Z39" s="46">
        <f t="shared" si="4"/>
      </c>
      <c r="AA39" s="32"/>
      <c r="AB39" s="33"/>
      <c r="AC39" s="34"/>
      <c r="AD39" s="33"/>
      <c r="AE39" s="35"/>
      <c r="AF39" s="25">
        <f t="shared" si="0"/>
        <v>0</v>
      </c>
      <c r="AG39" s="25">
        <f t="shared" si="1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3"/>
      </c>
      <c r="Z40" s="46">
        <f t="shared" si="4"/>
      </c>
      <c r="AA40" s="32"/>
      <c r="AB40" s="33"/>
      <c r="AC40" s="34"/>
      <c r="AD40" s="33"/>
      <c r="AE40" s="35"/>
      <c r="AF40" s="25">
        <f t="shared" si="0"/>
        <v>0</v>
      </c>
      <c r="AG40" s="25">
        <f t="shared" si="1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3"/>
      </c>
      <c r="Z41" s="46">
        <f t="shared" si="4"/>
      </c>
      <c r="AA41" s="32"/>
      <c r="AB41" s="33"/>
      <c r="AC41" s="34"/>
      <c r="AD41" s="33"/>
      <c r="AE41" s="35"/>
      <c r="AF41" s="25">
        <f t="shared" si="0"/>
        <v>0</v>
      </c>
      <c r="AG41" s="25">
        <f t="shared" si="1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3"/>
      </c>
      <c r="Z42" s="46">
        <f t="shared" si="4"/>
      </c>
      <c r="AA42" s="32"/>
      <c r="AB42" s="33"/>
      <c r="AC42" s="34"/>
      <c r="AD42" s="33"/>
      <c r="AE42" s="35"/>
      <c r="AF42" s="25">
        <f t="shared" si="0"/>
        <v>0</v>
      </c>
      <c r="AG42" s="25">
        <f t="shared" si="1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3"/>
      </c>
      <c r="Z43" s="46">
        <f t="shared" si="4"/>
      </c>
      <c r="AA43" s="32"/>
      <c r="AB43" s="33"/>
      <c r="AC43" s="34"/>
      <c r="AD43" s="33"/>
      <c r="AE43" s="35"/>
      <c r="AF43" s="25">
        <f aca="true" t="shared" si="5" ref="AF43:AF74">IF(AND(I43="兵庫",AE43&lt;&gt;""),1,0)</f>
        <v>0</v>
      </c>
      <c r="AG43" s="25">
        <f aca="true" t="shared" si="6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3"/>
      </c>
      <c r="Z44" s="46">
        <f t="shared" si="4"/>
      </c>
      <c r="AA44" s="32"/>
      <c r="AB44" s="33"/>
      <c r="AC44" s="34"/>
      <c r="AD44" s="33"/>
      <c r="AE44" s="35"/>
      <c r="AF44" s="25">
        <f t="shared" si="5"/>
        <v>0</v>
      </c>
      <c r="AG44" s="25">
        <f t="shared" si="6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3"/>
      </c>
      <c r="Z45" s="46">
        <f t="shared" si="4"/>
      </c>
      <c r="AA45" s="32"/>
      <c r="AB45" s="33"/>
      <c r="AC45" s="34"/>
      <c r="AD45" s="33"/>
      <c r="AE45" s="35"/>
      <c r="AF45" s="25">
        <f t="shared" si="5"/>
        <v>0</v>
      </c>
      <c r="AG45" s="25">
        <f t="shared" si="6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3"/>
      </c>
      <c r="Z46" s="46">
        <f t="shared" si="4"/>
      </c>
      <c r="AA46" s="32"/>
      <c r="AB46" s="33"/>
      <c r="AC46" s="34"/>
      <c r="AD46" s="33"/>
      <c r="AE46" s="35"/>
      <c r="AF46" s="25">
        <f t="shared" si="5"/>
        <v>0</v>
      </c>
      <c r="AG46" s="25">
        <f t="shared" si="6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7" ref="Y47:Y78">IF(J47="","",COUNTA(J47,O47,T47))</f>
      </c>
      <c r="Z47" s="46">
        <f aca="true" t="shared" si="8" ref="Z47:Z78">IF(C47="","",LEN(C47)+LEN(D47))</f>
      </c>
      <c r="AA47" s="32"/>
      <c r="AB47" s="33"/>
      <c r="AC47" s="34"/>
      <c r="AD47" s="33"/>
      <c r="AE47" s="35"/>
      <c r="AF47" s="25">
        <f t="shared" si="5"/>
        <v>0</v>
      </c>
      <c r="AG47" s="25">
        <f t="shared" si="6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7"/>
      </c>
      <c r="Z48" s="46">
        <f t="shared" si="8"/>
      </c>
      <c r="AA48" s="32"/>
      <c r="AB48" s="33"/>
      <c r="AC48" s="34"/>
      <c r="AD48" s="33"/>
      <c r="AE48" s="35"/>
      <c r="AF48" s="25">
        <f t="shared" si="5"/>
        <v>0</v>
      </c>
      <c r="AG48" s="25">
        <f t="shared" si="6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7"/>
      </c>
      <c r="Z49" s="46">
        <f t="shared" si="8"/>
      </c>
      <c r="AA49" s="32"/>
      <c r="AB49" s="33"/>
      <c r="AC49" s="34"/>
      <c r="AD49" s="33"/>
      <c r="AE49" s="35"/>
      <c r="AF49" s="25">
        <f t="shared" si="5"/>
        <v>0</v>
      </c>
      <c r="AG49" s="25">
        <f t="shared" si="6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7"/>
      </c>
      <c r="Z50" s="46">
        <f t="shared" si="8"/>
      </c>
      <c r="AA50" s="32"/>
      <c r="AB50" s="33"/>
      <c r="AC50" s="34"/>
      <c r="AD50" s="33"/>
      <c r="AE50" s="35"/>
      <c r="AF50" s="25">
        <f t="shared" si="5"/>
        <v>0</v>
      </c>
      <c r="AG50" s="25">
        <f t="shared" si="6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7"/>
      </c>
      <c r="Z51" s="46">
        <f t="shared" si="8"/>
      </c>
      <c r="AA51" s="32"/>
      <c r="AB51" s="33"/>
      <c r="AC51" s="34"/>
      <c r="AD51" s="33"/>
      <c r="AE51" s="35"/>
      <c r="AF51" s="25">
        <f t="shared" si="5"/>
        <v>0</v>
      </c>
      <c r="AG51" s="25">
        <f t="shared" si="6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7"/>
      </c>
      <c r="Z52" s="46">
        <f t="shared" si="8"/>
      </c>
      <c r="AA52" s="32"/>
      <c r="AB52" s="33"/>
      <c r="AC52" s="34"/>
      <c r="AD52" s="33"/>
      <c r="AE52" s="35"/>
      <c r="AF52" s="25">
        <f t="shared" si="5"/>
        <v>0</v>
      </c>
      <c r="AG52" s="25">
        <f t="shared" si="6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7"/>
      </c>
      <c r="Z53" s="46">
        <f t="shared" si="8"/>
      </c>
      <c r="AA53" s="32"/>
      <c r="AB53" s="33"/>
      <c r="AC53" s="34"/>
      <c r="AD53" s="33"/>
      <c r="AE53" s="35"/>
      <c r="AF53" s="25">
        <f t="shared" si="5"/>
        <v>0</v>
      </c>
      <c r="AG53" s="25">
        <f t="shared" si="6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7"/>
      </c>
      <c r="Z54" s="46">
        <f t="shared" si="8"/>
      </c>
      <c r="AA54" s="32"/>
      <c r="AB54" s="33"/>
      <c r="AC54" s="34"/>
      <c r="AD54" s="33"/>
      <c r="AE54" s="35"/>
      <c r="AF54" s="25">
        <f t="shared" si="5"/>
        <v>0</v>
      </c>
      <c r="AG54" s="25">
        <f t="shared" si="6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7"/>
      </c>
      <c r="Z55" s="46">
        <f t="shared" si="8"/>
      </c>
      <c r="AA55" s="32"/>
      <c r="AB55" s="33"/>
      <c r="AC55" s="34"/>
      <c r="AD55" s="33"/>
      <c r="AE55" s="35"/>
      <c r="AF55" s="25">
        <f t="shared" si="5"/>
        <v>0</v>
      </c>
      <c r="AG55" s="25">
        <f t="shared" si="6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7"/>
      </c>
      <c r="Z56" s="46">
        <f t="shared" si="8"/>
      </c>
      <c r="AA56" s="32"/>
      <c r="AB56" s="33"/>
      <c r="AC56" s="34"/>
      <c r="AD56" s="33"/>
      <c r="AE56" s="35"/>
      <c r="AF56" s="25">
        <f t="shared" si="5"/>
        <v>0</v>
      </c>
      <c r="AG56" s="25">
        <f t="shared" si="6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7"/>
      </c>
      <c r="Z57" s="46">
        <f t="shared" si="8"/>
      </c>
      <c r="AA57" s="32"/>
      <c r="AB57" s="33"/>
      <c r="AC57" s="34"/>
      <c r="AD57" s="33"/>
      <c r="AE57" s="35"/>
      <c r="AF57" s="25">
        <f t="shared" si="5"/>
        <v>0</v>
      </c>
      <c r="AG57" s="25">
        <f t="shared" si="6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7"/>
      </c>
      <c r="Z58" s="46">
        <f t="shared" si="8"/>
      </c>
      <c r="AA58" s="32"/>
      <c r="AB58" s="33"/>
      <c r="AC58" s="34"/>
      <c r="AD58" s="33"/>
      <c r="AE58" s="35"/>
      <c r="AF58" s="25">
        <f t="shared" si="5"/>
        <v>0</v>
      </c>
      <c r="AG58" s="25">
        <f t="shared" si="6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7"/>
      </c>
      <c r="Z59" s="46">
        <f t="shared" si="8"/>
      </c>
      <c r="AA59" s="32"/>
      <c r="AB59" s="33"/>
      <c r="AC59" s="34"/>
      <c r="AD59" s="33"/>
      <c r="AE59" s="35"/>
      <c r="AF59" s="25">
        <f t="shared" si="5"/>
        <v>0</v>
      </c>
      <c r="AG59" s="25">
        <f t="shared" si="6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7"/>
      </c>
      <c r="Z60" s="46">
        <f t="shared" si="8"/>
      </c>
      <c r="AA60" s="32"/>
      <c r="AB60" s="33"/>
      <c r="AC60" s="34"/>
      <c r="AD60" s="33"/>
      <c r="AE60" s="35"/>
      <c r="AF60" s="25">
        <f t="shared" si="5"/>
        <v>0</v>
      </c>
      <c r="AG60" s="25">
        <f t="shared" si="6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7"/>
      </c>
      <c r="Z61" s="46">
        <f t="shared" si="8"/>
      </c>
      <c r="AA61" s="32"/>
      <c r="AB61" s="33"/>
      <c r="AC61" s="34"/>
      <c r="AD61" s="33"/>
      <c r="AE61" s="35"/>
      <c r="AF61" s="25">
        <f t="shared" si="5"/>
        <v>0</v>
      </c>
      <c r="AG61" s="25">
        <f t="shared" si="6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7"/>
      </c>
      <c r="Z62" s="46">
        <f t="shared" si="8"/>
      </c>
      <c r="AA62" s="32"/>
      <c r="AB62" s="33"/>
      <c r="AC62" s="34"/>
      <c r="AD62" s="33"/>
      <c r="AE62" s="35"/>
      <c r="AF62" s="25">
        <f t="shared" si="5"/>
        <v>0</v>
      </c>
      <c r="AG62" s="25">
        <f t="shared" si="6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7"/>
      </c>
      <c r="Z63" s="46">
        <f t="shared" si="8"/>
      </c>
      <c r="AA63" s="32"/>
      <c r="AB63" s="33"/>
      <c r="AC63" s="34"/>
      <c r="AD63" s="33"/>
      <c r="AE63" s="35"/>
      <c r="AF63" s="25">
        <f t="shared" si="5"/>
        <v>0</v>
      </c>
      <c r="AG63" s="25">
        <f t="shared" si="6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7"/>
      </c>
      <c r="Z64" s="46">
        <f t="shared" si="8"/>
      </c>
      <c r="AA64" s="32"/>
      <c r="AB64" s="33"/>
      <c r="AC64" s="34"/>
      <c r="AD64" s="33"/>
      <c r="AE64" s="35"/>
      <c r="AF64" s="25">
        <f t="shared" si="5"/>
        <v>0</v>
      </c>
      <c r="AG64" s="25">
        <f t="shared" si="6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7"/>
      </c>
      <c r="Z65" s="46">
        <f t="shared" si="8"/>
      </c>
      <c r="AA65" s="32"/>
      <c r="AB65" s="33"/>
      <c r="AC65" s="34"/>
      <c r="AD65" s="33"/>
      <c r="AE65" s="35"/>
      <c r="AF65" s="25">
        <f t="shared" si="5"/>
        <v>0</v>
      </c>
      <c r="AG65" s="25">
        <f t="shared" si="6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7"/>
      </c>
      <c r="Z66" s="46">
        <f t="shared" si="8"/>
      </c>
      <c r="AA66" s="32"/>
      <c r="AB66" s="33"/>
      <c r="AC66" s="34"/>
      <c r="AD66" s="33"/>
      <c r="AE66" s="35"/>
      <c r="AF66" s="25">
        <f t="shared" si="5"/>
        <v>0</v>
      </c>
      <c r="AG66" s="25">
        <f t="shared" si="6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7"/>
      </c>
      <c r="Z67" s="46">
        <f t="shared" si="8"/>
      </c>
      <c r="AA67" s="32"/>
      <c r="AB67" s="33"/>
      <c r="AC67" s="34"/>
      <c r="AD67" s="33"/>
      <c r="AE67" s="35"/>
      <c r="AF67" s="25">
        <f t="shared" si="5"/>
        <v>0</v>
      </c>
      <c r="AG67" s="25">
        <f t="shared" si="6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7"/>
      </c>
      <c r="Z68" s="46">
        <f t="shared" si="8"/>
      </c>
      <c r="AA68" s="32"/>
      <c r="AB68" s="33"/>
      <c r="AC68" s="34"/>
      <c r="AD68" s="33"/>
      <c r="AE68" s="35"/>
      <c r="AF68" s="25">
        <f t="shared" si="5"/>
        <v>0</v>
      </c>
      <c r="AG68" s="25">
        <f t="shared" si="6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7"/>
      </c>
      <c r="Z69" s="46">
        <f t="shared" si="8"/>
      </c>
      <c r="AA69" s="32"/>
      <c r="AB69" s="33"/>
      <c r="AC69" s="34"/>
      <c r="AD69" s="33"/>
      <c r="AE69" s="35"/>
      <c r="AF69" s="25">
        <f t="shared" si="5"/>
        <v>0</v>
      </c>
      <c r="AG69" s="25">
        <f t="shared" si="6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7"/>
      </c>
      <c r="Z70" s="46">
        <f t="shared" si="8"/>
      </c>
      <c r="AA70" s="32"/>
      <c r="AB70" s="33"/>
      <c r="AC70" s="34"/>
      <c r="AD70" s="33"/>
      <c r="AE70" s="35"/>
      <c r="AF70" s="25">
        <f t="shared" si="5"/>
        <v>0</v>
      </c>
      <c r="AG70" s="25">
        <f t="shared" si="6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7"/>
      </c>
      <c r="Z71" s="46">
        <f t="shared" si="8"/>
      </c>
      <c r="AA71" s="32"/>
      <c r="AB71" s="33"/>
      <c r="AC71" s="34"/>
      <c r="AD71" s="33"/>
      <c r="AE71" s="35"/>
      <c r="AF71" s="25">
        <f t="shared" si="5"/>
        <v>0</v>
      </c>
      <c r="AG71" s="25">
        <f t="shared" si="6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7"/>
      </c>
      <c r="Z72" s="46">
        <f t="shared" si="8"/>
      </c>
      <c r="AA72" s="32"/>
      <c r="AB72" s="33"/>
      <c r="AC72" s="34"/>
      <c r="AD72" s="33"/>
      <c r="AE72" s="35"/>
      <c r="AF72" s="25">
        <f t="shared" si="5"/>
        <v>0</v>
      </c>
      <c r="AG72" s="25">
        <f t="shared" si="6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7"/>
      </c>
      <c r="Z73" s="46">
        <f t="shared" si="8"/>
      </c>
      <c r="AA73" s="32"/>
      <c r="AB73" s="33"/>
      <c r="AC73" s="34"/>
      <c r="AD73" s="33"/>
      <c r="AE73" s="35"/>
      <c r="AF73" s="25">
        <f t="shared" si="5"/>
        <v>0</v>
      </c>
      <c r="AG73" s="25">
        <f t="shared" si="6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7"/>
      </c>
      <c r="Z74" s="46">
        <f t="shared" si="8"/>
      </c>
      <c r="AA74" s="32"/>
      <c r="AB74" s="33"/>
      <c r="AC74" s="34"/>
      <c r="AD74" s="33"/>
      <c r="AE74" s="35"/>
      <c r="AF74" s="25">
        <f t="shared" si="5"/>
        <v>0</v>
      </c>
      <c r="AG74" s="25">
        <f t="shared" si="6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7"/>
      </c>
      <c r="Z75" s="46">
        <f t="shared" si="8"/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7"/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7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7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1" ref="Y79:Y110">IF(J79="","",COUNTA(J79,O79,T79))</f>
      </c>
      <c r="Z79" s="46">
        <f aca="true" t="shared" si="12" ref="Z79:Z110">IF(C79="","",LEN(C79)+LEN(D79))</f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1"/>
      </c>
      <c r="Z80" s="46">
        <f t="shared" si="12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1"/>
      </c>
      <c r="Z81" s="46">
        <f t="shared" si="12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1"/>
      </c>
      <c r="Z82" s="46">
        <f t="shared" si="12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1"/>
      </c>
      <c r="Z83" s="46">
        <f t="shared" si="12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1"/>
      </c>
      <c r="Z84" s="46">
        <f t="shared" si="12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1"/>
      </c>
      <c r="Z85" s="46">
        <f t="shared" si="12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1"/>
      </c>
      <c r="Z86" s="46">
        <f t="shared" si="12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1"/>
      </c>
      <c r="Z87" s="46">
        <f t="shared" si="12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1"/>
      </c>
      <c r="Z88" s="46">
        <f t="shared" si="12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1"/>
      </c>
      <c r="Z89" s="46">
        <f t="shared" si="12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1"/>
      </c>
      <c r="Z90" s="46">
        <f t="shared" si="12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1"/>
      </c>
      <c r="Z91" s="46">
        <f t="shared" si="12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1"/>
      </c>
      <c r="Z92" s="46">
        <f t="shared" si="12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1"/>
      </c>
      <c r="Z93" s="46">
        <f t="shared" si="12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1"/>
      </c>
      <c r="Z94" s="46">
        <f t="shared" si="12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1"/>
      </c>
      <c r="Z95" s="46">
        <f t="shared" si="12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1"/>
      </c>
      <c r="Z96" s="46">
        <f t="shared" si="12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1"/>
      </c>
      <c r="Z97" s="46">
        <f t="shared" si="12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1"/>
      </c>
      <c r="Z98" s="46">
        <f t="shared" si="12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1"/>
      </c>
      <c r="Z99" s="46">
        <f t="shared" si="12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1"/>
      </c>
      <c r="Z100" s="46">
        <f t="shared" si="12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1"/>
      </c>
      <c r="Z101" s="46">
        <f t="shared" si="12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1"/>
      </c>
      <c r="Z102" s="46">
        <f t="shared" si="12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1"/>
      </c>
      <c r="Z103" s="46">
        <f t="shared" si="12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1"/>
      </c>
      <c r="Z104" s="46">
        <f t="shared" si="12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1"/>
      </c>
      <c r="Z105" s="46">
        <f t="shared" si="12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1"/>
      </c>
      <c r="Z106" s="46">
        <f t="shared" si="12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1"/>
      </c>
      <c r="Z107" s="46">
        <f t="shared" si="12"/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5" ref="Y111:Y130">IF(J111="","",COUNTA(J111,O111,T111))</f>
      </c>
      <c r="Z111" s="46">
        <f aca="true" t="shared" si="16" ref="Z111:Z130">IF(C111="","",LEN(C111)+LEN(D111))</f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5"/>
      </c>
      <c r="Z112" s="46">
        <f t="shared" si="16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5"/>
      </c>
      <c r="Z113" s="46">
        <f t="shared" si="16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5"/>
      </c>
      <c r="Z114" s="46">
        <f t="shared" si="16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5"/>
      </c>
      <c r="Z115" s="46">
        <f t="shared" si="16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5"/>
      </c>
      <c r="Z116" s="46">
        <f t="shared" si="16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5"/>
      </c>
      <c r="Z117" s="46">
        <f t="shared" si="16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5"/>
      </c>
      <c r="Z118" s="46">
        <f t="shared" si="16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5"/>
      </c>
      <c r="Z119" s="46">
        <f t="shared" si="16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5"/>
      </c>
      <c r="Z120" s="46">
        <f t="shared" si="16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5"/>
      </c>
      <c r="Z121" s="46">
        <f t="shared" si="16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5"/>
      </c>
      <c r="Z122" s="46">
        <f t="shared" si="16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5"/>
      </c>
      <c r="Z123" s="46">
        <f t="shared" si="16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5"/>
      </c>
      <c r="Z124" s="46">
        <f t="shared" si="16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5"/>
      </c>
      <c r="Z125" s="46">
        <f t="shared" si="16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5"/>
      </c>
      <c r="Z126" s="46">
        <f t="shared" si="16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5"/>
      </c>
      <c r="Z127" s="46">
        <f t="shared" si="16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5"/>
      </c>
      <c r="Z128" s="46">
        <f t="shared" si="16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5"/>
      </c>
      <c r="Z129" s="46">
        <f t="shared" si="16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5"/>
      </c>
      <c r="Z130" s="46">
        <f t="shared" si="16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7" customFormat="1" ht="12.75">
      <c r="A131" s="76"/>
      <c r="B131" s="76"/>
      <c r="C131" s="76"/>
      <c r="D131" s="76"/>
      <c r="E131" s="76"/>
      <c r="F131" s="76"/>
      <c r="G131" s="76"/>
      <c r="H131" s="76"/>
      <c r="I131" s="53"/>
      <c r="J131" s="53"/>
      <c r="K131" s="76"/>
      <c r="L131" s="76"/>
      <c r="M131" s="77"/>
      <c r="N131" s="76"/>
      <c r="O131" s="76"/>
      <c r="P131" s="76"/>
      <c r="Q131" s="76"/>
      <c r="R131" s="77"/>
      <c r="S131" s="76"/>
      <c r="T131" s="76"/>
      <c r="U131" s="76"/>
      <c r="V131" s="76"/>
      <c r="W131" s="77"/>
      <c r="X131" s="76"/>
      <c r="Y131" s="112"/>
      <c r="Z131" s="78"/>
      <c r="AA131" s="79"/>
      <c r="AB131" s="79"/>
      <c r="AC131" s="79"/>
      <c r="AD131" s="79"/>
      <c r="AE131" s="79"/>
    </row>
    <row r="132" spans="2:11" s="74" customFormat="1" ht="12.75">
      <c r="B132" s="80">
        <f>IF(Sheet2!A1="","",Sheet2!A1)</f>
      </c>
      <c r="G132" s="82"/>
      <c r="I132" s="80" t="s">
        <v>103</v>
      </c>
      <c r="J132" s="80">
        <v>1</v>
      </c>
      <c r="K132" s="74">
        <f>IF(Sheet2!E1="","",Sheet2!E1)</f>
      </c>
    </row>
    <row r="133" spans="2:11" s="74" customFormat="1" ht="12.75">
      <c r="B133" s="80" t="str">
        <f>IF(Sheet2!A2="","",Sheet2!A2)</f>
        <v>100ｍ</v>
      </c>
      <c r="C133" s="74">
        <v>1</v>
      </c>
      <c r="D133" s="74" t="s">
        <v>14</v>
      </c>
      <c r="E133" s="74" t="s">
        <v>16</v>
      </c>
      <c r="F133" s="74" t="s">
        <v>99</v>
      </c>
      <c r="G133" s="74" t="s">
        <v>97</v>
      </c>
      <c r="H133" s="74" t="s">
        <v>98</v>
      </c>
      <c r="I133" s="80" t="s">
        <v>104</v>
      </c>
      <c r="J133" s="80">
        <v>2</v>
      </c>
      <c r="K133" s="74" t="str">
        <f>IF(Sheet2!E2="","",Sheet2!E2)</f>
        <v>兵庫</v>
      </c>
    </row>
    <row r="134" spans="2:11" s="74" customFormat="1" ht="12.75">
      <c r="B134" s="80" t="str">
        <f>IF(Sheet2!A3="","",Sheet2!A3)</f>
        <v>800ｍ(女子)</v>
      </c>
      <c r="C134" s="74">
        <v>2</v>
      </c>
      <c r="D134" s="74" t="s">
        <v>15</v>
      </c>
      <c r="I134" s="81" t="s">
        <v>105</v>
      </c>
      <c r="J134" s="80">
        <v>3</v>
      </c>
      <c r="K134" s="74">
        <f>IF(Sheet2!E3="","",Sheet2!E3)</f>
      </c>
    </row>
    <row r="135" spans="2:11" s="74" customFormat="1" ht="12.75">
      <c r="B135" s="80" t="str">
        <f>IF(Sheet2!A4="","",Sheet2!A4)</f>
        <v>1500ｍ(男子)</v>
      </c>
      <c r="C135" s="74">
        <v>3</v>
      </c>
      <c r="I135" s="81"/>
      <c r="J135" s="81">
        <v>4</v>
      </c>
      <c r="K135" s="74" t="str">
        <f>IF(Sheet2!E4="","",Sheet2!E4)</f>
        <v>滋賀</v>
      </c>
    </row>
    <row r="136" spans="2:11" s="74" customFormat="1" ht="12.75">
      <c r="B136" s="80" t="str">
        <f>IF(Sheet2!A5="","",Sheet2!A5)</f>
        <v>走幅跳</v>
      </c>
      <c r="C136" s="74">
        <v>4</v>
      </c>
      <c r="I136" s="81"/>
      <c r="J136" s="80">
        <v>5</v>
      </c>
      <c r="K136" s="74" t="str">
        <f>IF(Sheet2!E5="","",Sheet2!E5)</f>
        <v>京都</v>
      </c>
    </row>
    <row r="137" spans="2:11" s="74" customFormat="1" ht="12.75">
      <c r="B137" s="80">
        <f>IF(Sheet2!A6="","",Sheet2!A6)</f>
      </c>
      <c r="C137" s="74">
        <v>5</v>
      </c>
      <c r="I137" s="81"/>
      <c r="J137" s="80">
        <v>6</v>
      </c>
      <c r="K137" s="74" t="str">
        <f>IF(Sheet2!E6="","",Sheet2!E6)</f>
        <v>大阪</v>
      </c>
    </row>
    <row r="138" spans="2:11" s="74" customFormat="1" ht="12.75">
      <c r="B138" s="80">
        <f>IF(Sheet2!A7="","",Sheet2!A7)</f>
      </c>
      <c r="C138" s="74">
        <v>6</v>
      </c>
      <c r="K138" s="74" t="str">
        <f>IF(Sheet2!E7="","",Sheet2!E7)</f>
        <v>奈良</v>
      </c>
    </row>
    <row r="139" spans="2:11" s="74" customFormat="1" ht="12.75">
      <c r="B139" s="80">
        <f>IF(Sheet2!A8="","",Sheet2!A8)</f>
      </c>
      <c r="C139" s="84" t="s">
        <v>71</v>
      </c>
      <c r="K139" s="74" t="str">
        <f>IF(Sheet2!E8="","",Sheet2!E8)</f>
        <v>和歌山</v>
      </c>
    </row>
    <row r="140" spans="2:11" s="74" customFormat="1" ht="12.75">
      <c r="B140" s="80">
        <f>IF(Sheet2!A9="","",Sheet2!A9)</f>
      </c>
      <c r="C140" s="84" t="s">
        <v>72</v>
      </c>
      <c r="K140" s="74">
        <f>IF(Sheet2!E9="","",Sheet2!E9)</f>
      </c>
    </row>
    <row r="141" spans="2:11" s="74" customFormat="1" ht="12.75">
      <c r="B141" s="80">
        <f>IF(Sheet2!A10="","",Sheet2!A10)</f>
      </c>
      <c r="C141" s="84" t="s">
        <v>73</v>
      </c>
      <c r="K141" s="74" t="str">
        <f>IF(Sheet2!E10="","",Sheet2!E10)</f>
        <v>北海道</v>
      </c>
    </row>
    <row r="142" spans="2:11" s="74" customFormat="1" ht="12.75">
      <c r="B142" s="80">
        <f>IF(Sheet2!A11="","",Sheet2!A11)</f>
      </c>
      <c r="C142" s="84" t="s">
        <v>74</v>
      </c>
      <c r="K142" s="74" t="str">
        <f>IF(Sheet2!E11="","",Sheet2!E11)</f>
        <v>青森</v>
      </c>
    </row>
    <row r="143" spans="2:11" s="74" customFormat="1" ht="12.75">
      <c r="B143" s="80">
        <f>IF(Sheet2!A12="","",Sheet2!A12)</f>
      </c>
      <c r="C143" s="84" t="s">
        <v>75</v>
      </c>
      <c r="K143" s="74" t="str">
        <f>IF(Sheet2!E12="","",Sheet2!E12)</f>
        <v>岩手</v>
      </c>
    </row>
    <row r="144" spans="2:11" s="74" customFormat="1" ht="12.75">
      <c r="B144" s="80">
        <f>IF(Sheet2!A13="","",Sheet2!A13)</f>
      </c>
      <c r="K144" s="74" t="str">
        <f>IF(Sheet2!E13="","",Sheet2!E13)</f>
        <v>宮城</v>
      </c>
    </row>
    <row r="145" spans="2:11" s="74" customFormat="1" ht="12.75">
      <c r="B145" s="80">
        <f>IF(Sheet2!A14="","",Sheet2!A14)</f>
      </c>
      <c r="K145" s="74" t="str">
        <f>IF(Sheet2!E14="","",Sheet2!E14)</f>
        <v>秋田</v>
      </c>
    </row>
    <row r="146" spans="2:11" s="74" customFormat="1" ht="12.75">
      <c r="B146" s="80">
        <f>IF(Sheet2!A15="","",Sheet2!A15)</f>
      </c>
      <c r="K146" s="74" t="str">
        <f>IF(Sheet2!E15="","",Sheet2!E15)</f>
        <v>山形</v>
      </c>
    </row>
    <row r="147" spans="2:11" s="74" customFormat="1" ht="12.75">
      <c r="B147" s="80">
        <f>IF(Sheet2!A16="","",Sheet2!A16)</f>
      </c>
      <c r="K147" s="74" t="str">
        <f>IF(Sheet2!E16="","",Sheet2!E16)</f>
        <v>福島</v>
      </c>
    </row>
    <row r="148" spans="2:11" s="74" customFormat="1" ht="12.75">
      <c r="B148" s="80">
        <f>IF(Sheet2!A17="","",Sheet2!A17)</f>
      </c>
      <c r="K148" s="74" t="str">
        <f>IF(Sheet2!E17="","",Sheet2!E17)</f>
        <v>茨城</v>
      </c>
    </row>
    <row r="149" spans="2:11" s="74" customFormat="1" ht="12.75">
      <c r="B149" s="80">
        <f>IF(Sheet2!A18="","",Sheet2!A18)</f>
      </c>
      <c r="K149" s="74" t="str">
        <f>IF(Sheet2!E18="","",Sheet2!E18)</f>
        <v>栃木</v>
      </c>
    </row>
    <row r="150" spans="2:11" s="74" customFormat="1" ht="12.75">
      <c r="B150" s="80">
        <f>IF(Sheet2!A19="","",Sheet2!A19)</f>
      </c>
      <c r="K150" s="74" t="str">
        <f>IF(Sheet2!E19="","",Sheet2!E19)</f>
        <v>群馬</v>
      </c>
    </row>
    <row r="151" spans="2:11" s="74" customFormat="1" ht="12.75">
      <c r="B151" s="80">
        <f>IF(Sheet2!A20="","",Sheet2!A20)</f>
      </c>
      <c r="K151" s="74" t="str">
        <f>IF(Sheet2!E20="","",Sheet2!E20)</f>
        <v>埼玉</v>
      </c>
    </row>
    <row r="152" spans="2:11" s="74" customFormat="1" ht="12.75">
      <c r="B152" s="80">
        <f>IF(Sheet2!A21="","",Sheet2!A21)</f>
      </c>
      <c r="K152" s="74" t="str">
        <f>IF(Sheet2!E21="","",Sheet2!E21)</f>
        <v>千葉</v>
      </c>
    </row>
    <row r="153" spans="2:11" s="74" customFormat="1" ht="12.75">
      <c r="B153" s="80">
        <f>IF(Sheet2!A22="","",Sheet2!A22)</f>
      </c>
      <c r="K153" s="74" t="str">
        <f>IF(Sheet2!E22="","",Sheet2!E22)</f>
        <v>東京</v>
      </c>
    </row>
    <row r="154" spans="2:11" s="74" customFormat="1" ht="12.75">
      <c r="B154" s="80">
        <f>IF(Sheet2!A23="","",Sheet2!A23)</f>
      </c>
      <c r="K154" s="74" t="str">
        <f>IF(Sheet2!E23="","",Sheet2!E23)</f>
        <v>神奈川</v>
      </c>
    </row>
    <row r="155" spans="2:11" s="74" customFormat="1" ht="12.75">
      <c r="B155" s="80">
        <f>IF(Sheet2!A24="","",Sheet2!A24)</f>
      </c>
      <c r="K155" s="74" t="str">
        <f>IF(Sheet2!E24="","",Sheet2!E24)</f>
        <v>山梨</v>
      </c>
    </row>
    <row r="156" spans="2:11" s="74" customFormat="1" ht="12.75">
      <c r="B156" s="80">
        <f>IF(Sheet2!A25="","",Sheet2!A25)</f>
      </c>
      <c r="K156" s="74" t="str">
        <f>IF(Sheet2!E25="","",Sheet2!E25)</f>
        <v>新潟</v>
      </c>
    </row>
    <row r="157" spans="2:11" s="74" customFormat="1" ht="12.75">
      <c r="B157" s="80">
        <f>IF(Sheet2!A26="","",Sheet2!A26)</f>
      </c>
      <c r="K157" s="74" t="str">
        <f>IF(Sheet2!E26="","",Sheet2!E26)</f>
        <v>長野</v>
      </c>
    </row>
    <row r="158" spans="2:11" s="74" customFormat="1" ht="12.75">
      <c r="B158" s="80">
        <f>IF(Sheet2!A27="","",Sheet2!A27)</f>
      </c>
      <c r="K158" s="74" t="str">
        <f>IF(Sheet2!E27="","",Sheet2!E27)</f>
        <v>富山</v>
      </c>
    </row>
    <row r="159" spans="2:11" s="74" customFormat="1" ht="12.75">
      <c r="B159" s="80">
        <f>IF(Sheet2!A28="","",Sheet2!A28)</f>
      </c>
      <c r="K159" s="74" t="str">
        <f>IF(Sheet2!E28="","",Sheet2!E28)</f>
        <v>石川</v>
      </c>
    </row>
    <row r="160" spans="2:11" s="74" customFormat="1" ht="12.75">
      <c r="B160" s="80">
        <f>IF(Sheet2!A29="","",Sheet2!A29)</f>
      </c>
      <c r="K160" s="74" t="str">
        <f>IF(Sheet2!E29="","",Sheet2!E29)</f>
        <v>福井</v>
      </c>
    </row>
    <row r="161" spans="2:11" s="74" customFormat="1" ht="12.75">
      <c r="B161" s="80">
        <f>IF(Sheet2!A30="","",Sheet2!A30)</f>
      </c>
      <c r="K161" s="74" t="str">
        <f>IF(Sheet2!E30="","",Sheet2!E30)</f>
        <v>静岡</v>
      </c>
    </row>
    <row r="162" spans="2:11" s="74" customFormat="1" ht="12.75">
      <c r="B162" s="80">
        <f>IF(Sheet2!A31="","",Sheet2!A31)</f>
      </c>
      <c r="K162" s="74" t="str">
        <f>IF(Sheet2!E31="","",Sheet2!E31)</f>
        <v>愛知</v>
      </c>
    </row>
    <row r="163" spans="2:11" s="74" customFormat="1" ht="12.75">
      <c r="B163" s="80">
        <f>IF(Sheet2!A32="","",Sheet2!A32)</f>
      </c>
      <c r="K163" s="74" t="str">
        <f>IF(Sheet2!E32="","",Sheet2!E32)</f>
        <v>三重</v>
      </c>
    </row>
    <row r="164" spans="2:11" s="74" customFormat="1" ht="12.75">
      <c r="B164" s="80">
        <f>IF(Sheet2!A33="","",Sheet2!A33)</f>
      </c>
      <c r="K164" s="74" t="str">
        <f>IF(Sheet2!E33="","",Sheet2!E33)</f>
        <v>岐阜</v>
      </c>
    </row>
    <row r="165" spans="2:11" s="74" customFormat="1" ht="12.75">
      <c r="B165" s="80">
        <f>IF(Sheet2!A34="","",Sheet2!A34)</f>
      </c>
      <c r="K165" s="74" t="str">
        <f>IF(Sheet2!E34="","",Sheet2!E34)</f>
        <v>鳥取</v>
      </c>
    </row>
    <row r="166" spans="2:11" s="74" customFormat="1" ht="12.75">
      <c r="B166" s="80">
        <f>IF(Sheet2!A35="","",Sheet2!A35)</f>
      </c>
      <c r="K166" s="74" t="str">
        <f>IF(Sheet2!E35="","",Sheet2!E35)</f>
        <v>島根</v>
      </c>
    </row>
    <row r="167" spans="2:11" s="74" customFormat="1" ht="12.75">
      <c r="B167" s="80">
        <f>IF(Sheet2!A36="","",Sheet2!A36)</f>
      </c>
      <c r="K167" s="74" t="str">
        <f>IF(Sheet2!E36="","",Sheet2!E36)</f>
        <v>岡山</v>
      </c>
    </row>
    <row r="168" spans="2:11" s="74" customFormat="1" ht="12.75">
      <c r="B168" s="80">
        <f>IF(Sheet2!A37="","",Sheet2!A37)</f>
      </c>
      <c r="K168" s="74" t="str">
        <f>IF(Sheet2!E37="","",Sheet2!E37)</f>
        <v>広島</v>
      </c>
    </row>
    <row r="169" spans="2:11" s="74" customFormat="1" ht="12.75">
      <c r="B169" s="80">
        <f>IF(Sheet2!A38="","",Sheet2!A38)</f>
      </c>
      <c r="K169" s="74" t="str">
        <f>IF(Sheet2!E38="","",Sheet2!E38)</f>
        <v>山口</v>
      </c>
    </row>
    <row r="170" spans="2:11" s="74" customFormat="1" ht="12.75">
      <c r="B170" s="80">
        <f>IF(Sheet2!A39="","",Sheet2!A39)</f>
      </c>
      <c r="K170" s="74" t="str">
        <f>IF(Sheet2!E39="","",Sheet2!E39)</f>
        <v>徳島</v>
      </c>
    </row>
    <row r="171" spans="1:11" s="74" customFormat="1" ht="12.75">
      <c r="A171" s="82"/>
      <c r="B171" s="80">
        <f>IF(Sheet2!A40="","",Sheet2!A40)</f>
      </c>
      <c r="C171" s="82"/>
      <c r="D171" s="82"/>
      <c r="E171" s="82"/>
      <c r="F171" s="82"/>
      <c r="G171" s="82"/>
      <c r="K171" s="74" t="str">
        <f>IF(Sheet2!E40="","",Sheet2!E40)</f>
        <v>香川</v>
      </c>
    </row>
    <row r="172" spans="1:11" s="74" customFormat="1" ht="12.75">
      <c r="A172" s="82"/>
      <c r="B172" s="83"/>
      <c r="C172" s="82"/>
      <c r="D172" s="82"/>
      <c r="E172" s="82"/>
      <c r="F172" s="82"/>
      <c r="K172" s="74" t="str">
        <f>IF(Sheet2!E41="","",Sheet2!E41)</f>
        <v>愛媛</v>
      </c>
    </row>
    <row r="173" spans="1:11" s="74" customFormat="1" ht="12.75">
      <c r="A173" s="82"/>
      <c r="B173" s="83"/>
      <c r="C173" s="82"/>
      <c r="D173" s="82"/>
      <c r="E173" s="82"/>
      <c r="F173" s="82"/>
      <c r="K173" s="74" t="str">
        <f>IF(Sheet2!E42="","",Sheet2!E42)</f>
        <v>高知</v>
      </c>
    </row>
    <row r="174" spans="2:11" s="74" customFormat="1" ht="12.75">
      <c r="B174" s="75"/>
      <c r="K174" s="74" t="str">
        <f>IF(Sheet2!E43="","",Sheet2!E43)</f>
        <v>福岡</v>
      </c>
    </row>
    <row r="175" spans="2:11" s="74" customFormat="1" ht="12.75">
      <c r="B175" s="75"/>
      <c r="K175" s="74" t="str">
        <f>IF(Sheet2!E44="","",Sheet2!E44)</f>
        <v>佐賀</v>
      </c>
    </row>
    <row r="176" spans="2:11" s="74" customFormat="1" ht="12.75">
      <c r="B176" s="75"/>
      <c r="K176" s="74" t="str">
        <f>IF(Sheet2!E45="","",Sheet2!E45)</f>
        <v>長崎</v>
      </c>
    </row>
    <row r="177" spans="2:11" s="58" customFormat="1" ht="12.75">
      <c r="B177" s="75"/>
      <c r="K177" s="58" t="str">
        <f>IF(Sheet2!E46="","",Sheet2!E46)</f>
        <v>熊本</v>
      </c>
    </row>
    <row r="178" spans="2:11" s="58" customFormat="1" ht="12.75">
      <c r="B178" s="59"/>
      <c r="K178" s="58" t="str">
        <f>IF(Sheet2!E47="","",Sheet2!E47)</f>
        <v>大分</v>
      </c>
    </row>
    <row r="179" spans="2:11" s="58" customFormat="1" ht="12.75">
      <c r="B179" s="59"/>
      <c r="K179" s="58" t="str">
        <f>IF(Sheet2!E48="","",Sheet2!E48)</f>
        <v>宮崎</v>
      </c>
    </row>
    <row r="180" spans="2:11" s="58" customFormat="1" ht="12.75">
      <c r="B180" s="59"/>
      <c r="K180" s="58" t="str">
        <f>IF(Sheet2!E49="","",Sheet2!E49)</f>
        <v>鹿児島</v>
      </c>
    </row>
    <row r="181" spans="2:11" s="58" customFormat="1" ht="12.75">
      <c r="B181" s="59"/>
      <c r="K181" s="58" t="str">
        <f>IF(Sheet2!E50="","",Sheet2!E50)</f>
        <v>沖縄</v>
      </c>
    </row>
    <row r="182" s="58" customFormat="1" ht="12.75">
      <c r="B182" s="59"/>
    </row>
    <row r="183" s="58" customFormat="1" ht="12.75"/>
    <row r="184" s="58" customFormat="1" ht="12.75"/>
    <row r="185" s="58" customFormat="1" ht="12.75"/>
    <row r="186" s="58" customFormat="1" ht="12.75"/>
    <row r="187" s="51" customFormat="1" ht="12.75">
      <c r="B187" s="58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B3:B6"/>
    <mergeCell ref="C6:D6"/>
    <mergeCell ref="E3:I3"/>
    <mergeCell ref="C4:D4"/>
    <mergeCell ref="B9:E9"/>
    <mergeCell ref="E4:I4"/>
    <mergeCell ref="X1:Y1"/>
    <mergeCell ref="E6:I6"/>
    <mergeCell ref="V8:Y8"/>
    <mergeCell ref="C5:D5"/>
    <mergeCell ref="X5:Y5"/>
    <mergeCell ref="X7:Y7"/>
    <mergeCell ref="X6:Y6"/>
    <mergeCell ref="E5:I5"/>
    <mergeCell ref="AA1:AE1"/>
    <mergeCell ref="X2:Y2"/>
    <mergeCell ref="X3:Y3"/>
    <mergeCell ref="X4:Y4"/>
    <mergeCell ref="C3:D3"/>
    <mergeCell ref="T8:U8"/>
    <mergeCell ref="K4:M4"/>
    <mergeCell ref="N4:S4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4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0" r:id="rId4"/>
  <headerFooter alignWithMargins="0">
    <oddHeader>&amp;L姫路市民スポーツ大会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showRowColHeaders="0" zoomScalePageLayoutView="0" workbookViewId="0" topLeftCell="A1">
      <selection activeCell="B6" sqref="B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79</v>
      </c>
      <c r="B2" t="s">
        <v>126</v>
      </c>
      <c r="C2">
        <v>2</v>
      </c>
      <c r="E2" t="s">
        <v>2</v>
      </c>
      <c r="F2">
        <v>28</v>
      </c>
    </row>
    <row r="3" spans="1:3" ht="12.75">
      <c r="A3" t="s">
        <v>123</v>
      </c>
      <c r="B3" t="s">
        <v>127</v>
      </c>
      <c r="C3">
        <v>6</v>
      </c>
    </row>
    <row r="4" spans="1:6" ht="12.75">
      <c r="A4" t="s">
        <v>124</v>
      </c>
      <c r="B4" t="s">
        <v>128</v>
      </c>
      <c r="C4">
        <v>8</v>
      </c>
      <c r="E4" t="s">
        <v>49</v>
      </c>
      <c r="F4">
        <v>25</v>
      </c>
    </row>
    <row r="5" spans="1:6" ht="12.75">
      <c r="A5" t="s">
        <v>80</v>
      </c>
      <c r="B5" t="s">
        <v>129</v>
      </c>
      <c r="C5">
        <v>73</v>
      </c>
      <c r="E5" t="s">
        <v>50</v>
      </c>
      <c r="F5">
        <v>26</v>
      </c>
    </row>
    <row r="6" spans="5:6" ht="12.75">
      <c r="E6" t="s">
        <v>51</v>
      </c>
      <c r="F6">
        <v>27</v>
      </c>
    </row>
    <row r="7" spans="5:6" ht="12.75">
      <c r="E7" t="s">
        <v>52</v>
      </c>
      <c r="F7">
        <v>29</v>
      </c>
    </row>
    <row r="8" spans="5:6" ht="12.75">
      <c r="E8" t="s">
        <v>53</v>
      </c>
      <c r="F8">
        <v>30</v>
      </c>
    </row>
    <row r="10" spans="5:6" ht="12.75">
      <c r="E10" t="s">
        <v>25</v>
      </c>
      <c r="F10">
        <v>1</v>
      </c>
    </row>
    <row r="11" spans="5:6" ht="12.75">
      <c r="E11" t="s">
        <v>26</v>
      </c>
      <c r="F11">
        <v>2</v>
      </c>
    </row>
    <row r="12" spans="5:6" ht="12.75">
      <c r="E12" t="s">
        <v>27</v>
      </c>
      <c r="F12">
        <v>3</v>
      </c>
    </row>
    <row r="13" spans="5:6" ht="12.75">
      <c r="E13" t="s">
        <v>28</v>
      </c>
      <c r="F13">
        <v>4</v>
      </c>
    </row>
    <row r="14" spans="5:6" ht="12.75">
      <c r="E14" t="s">
        <v>29</v>
      </c>
      <c r="F14">
        <v>5</v>
      </c>
    </row>
    <row r="15" spans="5:6" ht="12.75">
      <c r="E15" t="s">
        <v>30</v>
      </c>
      <c r="F15">
        <v>6</v>
      </c>
    </row>
    <row r="16" spans="5:6" ht="12.75">
      <c r="E16" t="s">
        <v>31</v>
      </c>
      <c r="F16">
        <v>7</v>
      </c>
    </row>
    <row r="17" spans="5:6" ht="12.75">
      <c r="E17" t="s">
        <v>32</v>
      </c>
      <c r="F17">
        <v>8</v>
      </c>
    </row>
    <row r="18" spans="5:6" ht="12.75">
      <c r="E18" t="s">
        <v>33</v>
      </c>
      <c r="F18">
        <v>9</v>
      </c>
    </row>
    <row r="19" spans="5:6" ht="12.75">
      <c r="E19" t="s">
        <v>34</v>
      </c>
      <c r="F19">
        <v>10</v>
      </c>
    </row>
    <row r="20" spans="5:6" ht="12.75">
      <c r="E20" t="s">
        <v>35</v>
      </c>
      <c r="F20">
        <v>11</v>
      </c>
    </row>
    <row r="21" spans="5:6" ht="12.75">
      <c r="E21" t="s">
        <v>36</v>
      </c>
      <c r="F21">
        <v>12</v>
      </c>
    </row>
    <row r="22" spans="5:6" ht="12.75">
      <c r="E22" t="s">
        <v>37</v>
      </c>
      <c r="F22">
        <v>13</v>
      </c>
    </row>
    <row r="23" spans="5:6" ht="12.75">
      <c r="E23" t="s">
        <v>38</v>
      </c>
      <c r="F23">
        <v>14</v>
      </c>
    </row>
    <row r="24" spans="5:6" ht="12.75">
      <c r="E24" t="s">
        <v>39</v>
      </c>
      <c r="F24">
        <v>15</v>
      </c>
    </row>
    <row r="25" spans="5:6" ht="12.75">
      <c r="E25" t="s">
        <v>40</v>
      </c>
      <c r="F25">
        <v>16</v>
      </c>
    </row>
    <row r="26" spans="5:6" ht="12.75">
      <c r="E26" t="s">
        <v>41</v>
      </c>
      <c r="F26">
        <v>17</v>
      </c>
    </row>
    <row r="27" spans="5:6" ht="12.75">
      <c r="E27" t="s">
        <v>42</v>
      </c>
      <c r="F27">
        <v>18</v>
      </c>
    </row>
    <row r="28" spans="5:6" ht="12.75">
      <c r="E28" t="s">
        <v>43</v>
      </c>
      <c r="F28">
        <v>19</v>
      </c>
    </row>
    <row r="29" spans="5:6" ht="12.75">
      <c r="E29" t="s">
        <v>44</v>
      </c>
      <c r="F29">
        <v>20</v>
      </c>
    </row>
    <row r="30" spans="5:6" ht="12.75">
      <c r="E30" t="s">
        <v>45</v>
      </c>
      <c r="F30">
        <v>21</v>
      </c>
    </row>
    <row r="31" spans="5:6" ht="12.75">
      <c r="E31" t="s">
        <v>46</v>
      </c>
      <c r="F31">
        <v>22</v>
      </c>
    </row>
    <row r="32" spans="5:6" ht="12.75">
      <c r="E32" t="s">
        <v>47</v>
      </c>
      <c r="F32">
        <v>23</v>
      </c>
    </row>
    <row r="33" spans="5:6" ht="12.75">
      <c r="E33" t="s">
        <v>48</v>
      </c>
      <c r="F33">
        <v>24</v>
      </c>
    </row>
    <row r="34" spans="5:6" ht="12.75">
      <c r="E34" t="s">
        <v>54</v>
      </c>
      <c r="F34">
        <v>31</v>
      </c>
    </row>
    <row r="35" spans="5:6" ht="12.75">
      <c r="E35" t="s">
        <v>55</v>
      </c>
      <c r="F35">
        <v>32</v>
      </c>
    </row>
    <row r="36" spans="5:6" ht="12.75">
      <c r="E36" t="s">
        <v>56</v>
      </c>
      <c r="F36">
        <v>33</v>
      </c>
    </row>
    <row r="37" spans="5:6" ht="12.75">
      <c r="E37" t="s">
        <v>57</v>
      </c>
      <c r="F37">
        <v>34</v>
      </c>
    </row>
    <row r="38" spans="5:6" ht="12.75">
      <c r="E38" t="s">
        <v>58</v>
      </c>
      <c r="F38">
        <v>35</v>
      </c>
    </row>
    <row r="39" spans="5:6" ht="12.75">
      <c r="E39" t="s">
        <v>59</v>
      </c>
      <c r="F39">
        <v>36</v>
      </c>
    </row>
    <row r="40" spans="5:6" ht="12.75">
      <c r="E40" t="s">
        <v>60</v>
      </c>
      <c r="F40">
        <v>37</v>
      </c>
    </row>
    <row r="41" spans="5:6" ht="12.75">
      <c r="E41" t="s">
        <v>61</v>
      </c>
      <c r="F41">
        <v>38</v>
      </c>
    </row>
    <row r="42" spans="5:6" ht="12.75">
      <c r="E42" t="s">
        <v>62</v>
      </c>
      <c r="F42">
        <v>39</v>
      </c>
    </row>
    <row r="43" spans="5:6" ht="12.75">
      <c r="E43" t="s">
        <v>63</v>
      </c>
      <c r="F43">
        <v>40</v>
      </c>
    </row>
    <row r="44" spans="5:6" ht="12.75">
      <c r="E44" t="s">
        <v>64</v>
      </c>
      <c r="F44">
        <v>41</v>
      </c>
    </row>
    <row r="45" spans="5:6" ht="12.75">
      <c r="E45" t="s">
        <v>65</v>
      </c>
      <c r="F45">
        <v>42</v>
      </c>
    </row>
    <row r="46" spans="5:6" ht="12.75">
      <c r="E46" t="s">
        <v>66</v>
      </c>
      <c r="F46">
        <v>43</v>
      </c>
    </row>
    <row r="47" spans="5:6" ht="12.75">
      <c r="E47" t="s">
        <v>67</v>
      </c>
      <c r="F47">
        <v>44</v>
      </c>
    </row>
    <row r="48" spans="5:6" ht="12.75">
      <c r="E48" t="s">
        <v>68</v>
      </c>
      <c r="F48">
        <v>45</v>
      </c>
    </row>
    <row r="49" spans="5:6" ht="12.75">
      <c r="E49" t="s">
        <v>69</v>
      </c>
      <c r="F49">
        <v>46</v>
      </c>
    </row>
    <row r="50" spans="5:6" ht="12.7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2023-06-14T03:17:15Z</cp:lastPrinted>
  <dcterms:created xsi:type="dcterms:W3CDTF">2004-02-07T22:02:52Z</dcterms:created>
  <dcterms:modified xsi:type="dcterms:W3CDTF">2023-06-14T03:17:19Z</dcterms:modified>
  <cp:category/>
  <cp:version/>
  <cp:contentType/>
  <cp:contentStatus/>
</cp:coreProperties>
</file>