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30" yWindow="0" windowWidth="6465" windowHeight="6930" firstSheet="1" activeTab="1"/>
  </bookViews>
  <sheets>
    <sheet name="注意事項" sheetId="1" state="hidden" r:id="rId1"/>
    <sheet name="男子申込" sheetId="2" r:id="rId2"/>
    <sheet name="女子申込" sheetId="3" r:id="rId3"/>
    <sheet name="g_code" sheetId="4" state="hidden" r:id="rId4"/>
  </sheets>
  <definedNames>
    <definedName name="G_code">'g_code'!$A$1:$C$51</definedName>
    <definedName name="_xlnm.Print_Area" localSheetId="2">'女子申込'!$A$2:$L$43</definedName>
    <definedName name="_xlnm.Print_Area" localSheetId="1">'男子申込'!$A$2:$L$43</definedName>
    <definedName name="_xlnm.Print_Titles" localSheetId="2">'女子申込'!$2:$19</definedName>
    <definedName name="_xlnm.Print_Titles" localSheetId="1">'男子申込'!$2:$20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J10" authorId="1">
      <text>
        <r>
          <rPr>
            <b/>
            <sz val="9"/>
            <rFont val="ＭＳ Ｐゴシック"/>
            <family val="3"/>
          </rPr>
          <t>緊急連絡先:
プログラム編成時の問合わせに使用します。
必ず記入ください。
***-****-****のようにハイフンでつなぐ</t>
        </r>
      </text>
    </comment>
    <comment ref="G10" authorId="0">
      <text>
        <r>
          <rPr>
            <b/>
            <sz val="9"/>
            <rFont val="ＭＳ Ｐゴシック"/>
            <family val="3"/>
          </rPr>
          <t>連絡先:
***-***-****の形式でハイフンを入力してください。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>学校長:</t>
        </r>
        <r>
          <rPr>
            <sz val="9"/>
            <rFont val="ＭＳ Ｐゴシック"/>
            <family val="3"/>
          </rPr>
          <t xml:space="preserve">
学校長名を入力し印刷後、学校長印を押印</t>
        </r>
      </text>
    </comment>
  </commentList>
</comments>
</file>

<file path=xl/comments3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学校長:
</t>
        </r>
        <r>
          <rPr>
            <sz val="9"/>
            <rFont val="ＭＳ Ｐゴシック"/>
            <family val="3"/>
          </rPr>
          <t>学校長名を入力し印刷後、学校長印を押印</t>
        </r>
      </text>
    </comment>
  </commentList>
</comments>
</file>

<file path=xl/sharedStrings.xml><?xml version="1.0" encoding="utf-8"?>
<sst xmlns="http://schemas.openxmlformats.org/spreadsheetml/2006/main" count="828" uniqueCount="268">
  <si>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</si>
  <si>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</si>
  <si>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</si>
  <si>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</si>
  <si>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</si>
  <si>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</si>
  <si>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</si>
  <si>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</si>
  <si>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</si>
  <si>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</si>
  <si>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</si>
  <si>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</si>
  <si>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</si>
  <si>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</si>
  <si>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</si>
  <si>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</si>
  <si>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</si>
  <si>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</si>
  <si>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</si>
  <si>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</si>
  <si>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</si>
  <si>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</si>
  <si>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</si>
  <si>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</si>
  <si>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</si>
  <si>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</si>
  <si>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</si>
  <si>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</si>
  <si>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</si>
  <si>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</si>
  <si>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</si>
  <si>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</si>
  <si>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</si>
  <si>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</si>
  <si>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</si>
  <si>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</si>
  <si>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</si>
  <si>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</si>
  <si>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</si>
  <si>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</si>
  <si>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</si>
  <si>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</si>
  <si>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</si>
  <si>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</si>
  <si>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</si>
  <si>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</si>
  <si>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</si>
  <si>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</si>
  <si>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</si>
  <si>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</si>
  <si>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氏(ｶﾅ)</t>
  </si>
  <si>
    <t>名(ｶﾅ)</t>
  </si>
  <si>
    <t>秒:m</t>
  </si>
  <si>
    <t>1/100:cm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</si>
  <si>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</si>
  <si>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</si>
  <si>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</si>
  <si>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</si>
  <si>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</si>
  <si>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</si>
  <si>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番　　号</t>
  </si>
  <si>
    <t>(様式１）</t>
  </si>
  <si>
    <t>記入しない</t>
  </si>
  <si>
    <t>申　込
責任者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</si>
  <si>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</si>
  <si>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</si>
  <si>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</si>
  <si>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</si>
  <si>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</si>
  <si>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</si>
  <si>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</si>
  <si>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</si>
  <si>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</si>
  <si>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</si>
  <si>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</si>
  <si>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</si>
  <si>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</si>
  <si>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</si>
  <si>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</si>
  <si>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</si>
  <si>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</si>
  <si>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</si>
  <si>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</si>
  <si>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</si>
  <si>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</si>
  <si>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</si>
  <si>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</si>
  <si>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</si>
  <si>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</si>
  <si>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</si>
  <si>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</si>
  <si>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</si>
  <si>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</si>
  <si>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</si>
  <si>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</si>
  <si>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</si>
  <si>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</si>
  <si>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</si>
  <si>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</si>
  <si>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</si>
  <si>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</si>
  <si>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</si>
  <si>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</si>
  <si>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</si>
  <si>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</si>
  <si>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</si>
  <si>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</si>
  <si>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</si>
  <si>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</si>
  <si>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</si>
  <si>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</si>
  <si>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</si>
  <si>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</si>
  <si>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</si>
  <si>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※メール送信の前によくチェックし、何度もメールを送信しないでください。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</si>
  <si>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</si>
  <si>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t>所属</t>
  </si>
  <si>
    <t>選手申込一覧表(男子)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</si>
  <si>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</si>
  <si>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</si>
  <si>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</si>
  <si>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</si>
  <si>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</si>
  <si>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</si>
  <si>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</si>
  <si>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</si>
  <si>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</si>
  <si>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</si>
  <si>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</si>
  <si>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</si>
  <si>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</si>
  <si>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80mH</t>
  </si>
  <si>
    <t>走高跳</t>
  </si>
  <si>
    <t>走幅跳</t>
  </si>
  <si>
    <t>男子</t>
  </si>
  <si>
    <t>女子</t>
  </si>
  <si>
    <t>合計振込金額</t>
  </si>
  <si>
    <t>申　込　記　録(不要)</t>
  </si>
  <si>
    <t>No</t>
  </si>
  <si>
    <t>TeamName</t>
  </si>
  <si>
    <t>種目学年</t>
  </si>
  <si>
    <t>種目ｺｰﾄﾞ</t>
  </si>
  <si>
    <t>選手申込一覧表(女子)</t>
  </si>
  <si>
    <t>赤色のセルに必要事項を入力または選択してください。
赤色部分(未入力項目)のないように注意してください。</t>
  </si>
  <si>
    <t>ｿﾌﾄﾎﾞｰﾙ</t>
  </si>
  <si>
    <t>SX</t>
  </si>
  <si>
    <t>N1</t>
  </si>
  <si>
    <t>N2</t>
  </si>
  <si>
    <t>DB</t>
  </si>
  <si>
    <t>KC</t>
  </si>
  <si>
    <t>MC</t>
  </si>
  <si>
    <t>ZK</t>
  </si>
  <si>
    <t>S1</t>
  </si>
  <si>
    <t>5年 ｿﾌﾄﾎﾞｰﾙ</t>
  </si>
  <si>
    <t>5年  走幅跳</t>
  </si>
  <si>
    <t>5年  走高跳</t>
  </si>
  <si>
    <t>5年   1500m</t>
  </si>
  <si>
    <t>5年    100m</t>
  </si>
  <si>
    <t>共通   80mH</t>
  </si>
  <si>
    <t>6年 ｿﾌﾄﾎﾞｰﾙ</t>
  </si>
  <si>
    <t>6年  走幅跳</t>
  </si>
  <si>
    <t>6年  走高跳</t>
  </si>
  <si>
    <t>6年   1500m</t>
  </si>
  <si>
    <t>6年    100m</t>
  </si>
  <si>
    <t>参加料計</t>
  </si>
  <si>
    <t>プログラム申込部数
(男女合計申込冊数@\500)</t>
  </si>
  <si>
    <t>参加人数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</si>
  <si>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</si>
  <si>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</si>
  <si>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</si>
  <si>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</si>
  <si>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</si>
  <si>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</si>
  <si>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</si>
  <si>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</si>
  <si>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</si>
  <si>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</si>
  <si>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申込データ</t>
  </si>
  <si>
    <t>ﾌﾘｶﾞﾅ</t>
  </si>
  <si>
    <t>赤色のセルに必要事項を入力または選択してください。
基本項目は男子申込書に入力してください
(未入力項目)のないように注意してください。</t>
  </si>
  <si>
    <t>6年    800m</t>
  </si>
  <si>
    <t>5年    800m</t>
  </si>
  <si>
    <t>学校番号</t>
  </si>
  <si>
    <t>添付ファイル名</t>
  </si>
  <si>
    <t>□□は学校番号</t>
  </si>
  <si>
    <t>ﾖﾐｶﾞﾅ</t>
  </si>
  <si>
    <t>ﾘﾚｰ種目(@\1000)</t>
  </si>
  <si>
    <t>学校(ｸﾗﾌﾞ)名</t>
  </si>
  <si>
    <t>ﾖﾐｶﾞﾅ</t>
  </si>
  <si>
    <t>個人種目(@\600)</t>
  </si>
  <si>
    <t>学校長</t>
  </si>
  <si>
    <t>学校名</t>
  </si>
  <si>
    <t>英賀保小学校　荒川文雄　宛</t>
  </si>
  <si>
    <t>〒672-8084 姫路市飾磨区英賀清水町２－７６</t>
  </si>
  <si>
    <t>平成28年9月16日(金)15:00必着とする</t>
  </si>
  <si>
    <t>姫路市スポーツ祭　□□　○○</t>
  </si>
  <si>
    <t>○○は学校名</t>
  </si>
  <si>
    <t>送信先</t>
  </si>
  <si>
    <t>英賀保小学校　荒川文雄　宛</t>
  </si>
  <si>
    <t>学校番号○○.xls　　例　32英賀保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</si>
  <si>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し、申込責任者･学校長の</t>
    </r>
    <r>
      <rPr>
        <sz val="18"/>
        <color indexed="10"/>
        <rFont val="ＭＳ Ｐゴシック"/>
        <family val="3"/>
      </rPr>
      <t>押印</t>
    </r>
    <r>
      <rPr>
        <sz val="18"/>
        <color indexed="8"/>
        <rFont val="ＭＳ Ｐゴシック"/>
        <family val="3"/>
      </rPr>
      <t>（男女各2部提出　原本1部＋複写1部）</t>
    </r>
  </si>
  <si>
    <t>4X400m</t>
  </si>
  <si>
    <t>4X400m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</si>
  <si>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</si>
  <si>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</si>
  <si>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</si>
  <si>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</si>
  <si>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</si>
  <si>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</si>
  <si>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</si>
  <si>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</si>
  <si>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</si>
  <si>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</si>
  <si>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</si>
  <si>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</si>
  <si>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</si>
  <si>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</si>
  <si>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</si>
  <si>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</si>
  <si>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</si>
  <si>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</si>
  <si>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</si>
  <si>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</si>
  <si>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</si>
  <si>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</si>
  <si>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</si>
  <si>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</si>
  <si>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</si>
  <si>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</si>
  <si>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</si>
  <si>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</si>
  <si>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</si>
  <si>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</si>
  <si>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</si>
  <si>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</si>
  <si>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</si>
  <si>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</si>
  <si>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夢    前</t>
  </si>
  <si>
    <t>ﾕﾒｻｷ</t>
  </si>
  <si>
    <t>自由ヶ丘</t>
  </si>
  <si>
    <t>ｼﾞﾕｳｶﾞｵｶ</t>
  </si>
  <si>
    <t>家    島</t>
  </si>
  <si>
    <t>ｲｴｼﾏ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</si>
  <si>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</si>
  <si>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</si>
  <si>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</si>
  <si>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</si>
  <si>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</si>
  <si>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</si>
  <si>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</si>
  <si>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</si>
  <si>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</si>
  <si>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</si>
  <si>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</si>
  <si>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</si>
  <si>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</si>
  <si>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</si>
  <si>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4422</t>
  </si>
  <si>
    <t>4423</t>
  </si>
  <si>
    <t>4424</t>
  </si>
  <si>
    <t>高校一般男子</t>
  </si>
  <si>
    <t>ゼッケン</t>
  </si>
  <si>
    <t>4X100m</t>
  </si>
  <si>
    <t>4X100m</t>
  </si>
  <si>
    <t>第52回 姫路市スポーツ祭（小学校リレー）</t>
  </si>
  <si>
    <t>兵庫県立大学</t>
  </si>
  <si>
    <t>ﾋｮｳｺﾞｹﾝﾘﾂﾀﾞｲｶﾞｸ</t>
  </si>
  <si>
    <t xml:space="preserve"> 第５３回姫路市スポーツ祭　高校一般リレー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</si>
</sst>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26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20"/>
      <color indexed="9"/>
      <name val="ＭＳ ゴシック"/>
      <family val="3"/>
    </font>
    <font>
      <sz val="13"/>
      <color indexed="9"/>
      <name val="ＭＳ ゴシック"/>
      <family val="3"/>
    </font>
    <font>
      <b/>
      <sz val="14"/>
      <color indexed="9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20"/>
      <color theme="0"/>
      <name val="ＭＳ ゴシック"/>
      <family val="3"/>
    </font>
    <font>
      <sz val="13"/>
      <color theme="0"/>
      <name val="ＭＳ ゴシック"/>
      <family val="3"/>
    </font>
    <font>
      <b/>
      <sz val="14"/>
      <color theme="0"/>
      <name val="ＭＳ 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dotted"/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double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49" fontId="7" fillId="36" borderId="25" xfId="0" applyNumberFormat="1" applyFont="1" applyFill="1" applyBorder="1" applyAlignment="1" applyProtection="1">
      <alignment horizontal="center" vertical="center"/>
      <protection/>
    </xf>
    <xf numFmtId="49" fontId="7" fillId="36" borderId="26" xfId="0" applyNumberFormat="1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49" fontId="7" fillId="36" borderId="29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vertical="center" shrinkToFit="1"/>
      <protection/>
    </xf>
    <xf numFmtId="0" fontId="7" fillId="37" borderId="15" xfId="0" applyFont="1" applyFill="1" applyBorder="1" applyAlignment="1" applyProtection="1">
      <alignment vertical="center" shrinkToFit="1"/>
      <protection/>
    </xf>
    <xf numFmtId="0" fontId="15" fillId="0" borderId="2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6" xfId="61" applyBorder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5" borderId="22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5" fontId="2" fillId="0" borderId="0" xfId="0" applyNumberFormat="1" applyFont="1" applyBorder="1" applyAlignment="1" applyProtection="1">
      <alignment vertical="center"/>
      <protection/>
    </xf>
    <xf numFmtId="6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/>
      <protection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2" fillId="38" borderId="23" xfId="0" applyFont="1" applyFill="1" applyBorder="1" applyAlignment="1" applyProtection="1">
      <alignment horizontal="center" vertical="center"/>
      <protection/>
    </xf>
    <xf numFmtId="0" fontId="7" fillId="38" borderId="16" xfId="0" applyFont="1" applyFill="1" applyBorder="1" applyAlignment="1" applyProtection="1">
      <alignment horizontal="center" vertical="center"/>
      <protection/>
    </xf>
    <xf numFmtId="49" fontId="7" fillId="38" borderId="14" xfId="0" applyNumberFormat="1" applyFont="1" applyFill="1" applyBorder="1" applyAlignment="1" applyProtection="1">
      <alignment horizontal="center" vertical="center"/>
      <protection/>
    </xf>
    <xf numFmtId="0" fontId="7" fillId="38" borderId="17" xfId="0" applyFont="1" applyFill="1" applyBorder="1" applyAlignment="1" applyProtection="1">
      <alignment horizontal="center" vertical="center"/>
      <protection/>
    </xf>
    <xf numFmtId="49" fontId="7" fillId="38" borderId="15" xfId="0" applyNumberFormat="1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vertical="center" shrinkToFit="1"/>
      <protection/>
    </xf>
    <xf numFmtId="49" fontId="7" fillId="38" borderId="25" xfId="0" applyNumberFormat="1" applyFont="1" applyFill="1" applyBorder="1" applyAlignment="1" applyProtection="1">
      <alignment horizontal="center" vertical="center"/>
      <protection/>
    </xf>
    <xf numFmtId="0" fontId="7" fillId="38" borderId="30" xfId="0" applyNumberFormat="1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vertical="center" shrinkToFit="1"/>
      <protection/>
    </xf>
    <xf numFmtId="49" fontId="7" fillId="38" borderId="26" xfId="0" applyNumberFormat="1" applyFont="1" applyFill="1" applyBorder="1" applyAlignment="1" applyProtection="1">
      <alignment horizontal="center" vertical="center"/>
      <protection/>
    </xf>
    <xf numFmtId="49" fontId="7" fillId="38" borderId="29" xfId="0" applyNumberFormat="1" applyFont="1" applyFill="1" applyBorder="1" applyAlignment="1" applyProtection="1">
      <alignment horizontal="center" vertical="center"/>
      <protection/>
    </xf>
    <xf numFmtId="0" fontId="2" fillId="38" borderId="28" xfId="0" applyFont="1" applyFill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176" fontId="2" fillId="0" borderId="44" xfId="0" applyNumberFormat="1" applyFont="1" applyBorder="1" applyAlignment="1" applyProtection="1">
      <alignment vertical="center"/>
      <protection/>
    </xf>
    <xf numFmtId="5" fontId="2" fillId="0" borderId="44" xfId="0" applyNumberFormat="1" applyFont="1" applyBorder="1" applyAlignment="1" applyProtection="1">
      <alignment vertical="center"/>
      <protection/>
    </xf>
    <xf numFmtId="6" fontId="2" fillId="0" borderId="45" xfId="0" applyNumberFormat="1" applyFont="1" applyBorder="1" applyAlignment="1" applyProtection="1">
      <alignment vertical="center"/>
      <protection/>
    </xf>
    <xf numFmtId="178" fontId="2" fillId="0" borderId="44" xfId="0" applyNumberFormat="1" applyFont="1" applyBorder="1" applyAlignment="1" applyProtection="1">
      <alignment vertical="center"/>
      <protection/>
    </xf>
    <xf numFmtId="6" fontId="2" fillId="0" borderId="44" xfId="0" applyNumberFormat="1" applyFont="1" applyBorder="1" applyAlignment="1" applyProtection="1">
      <alignment vertical="center"/>
      <protection/>
    </xf>
    <xf numFmtId="0" fontId="2" fillId="0" borderId="26" xfId="61" applyFont="1" applyBorder="1">
      <alignment vertical="center"/>
      <protection/>
    </xf>
    <xf numFmtId="0" fontId="22" fillId="0" borderId="26" xfId="61" applyFont="1" applyBorder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37" borderId="47" xfId="0" applyFont="1" applyFill="1" applyBorder="1" applyAlignment="1" applyProtection="1">
      <alignment horizontal="center" vertical="center"/>
      <protection/>
    </xf>
    <xf numFmtId="49" fontId="7" fillId="36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37" borderId="48" xfId="0" applyFont="1" applyFill="1" applyBorder="1" applyAlignment="1" applyProtection="1">
      <alignment horizontal="center" vertical="center"/>
      <protection/>
    </xf>
    <xf numFmtId="0" fontId="7" fillId="37" borderId="48" xfId="0" applyFont="1" applyFill="1" applyBorder="1" applyAlignment="1" applyProtection="1">
      <alignment vertical="center" shrinkToFit="1"/>
      <protection/>
    </xf>
    <xf numFmtId="49" fontId="7" fillId="36" borderId="49" xfId="0" applyNumberFormat="1" applyFont="1" applyFill="1" applyBorder="1" applyAlignment="1" applyProtection="1">
      <alignment horizontal="center" vertical="center"/>
      <protection/>
    </xf>
    <xf numFmtId="49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49" fontId="7" fillId="36" borderId="52" xfId="0" applyNumberFormat="1" applyFont="1" applyFill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37" borderId="52" xfId="0" applyFont="1" applyFill="1" applyBorder="1" applyAlignment="1" applyProtection="1">
      <alignment vertical="center" shrinkToFit="1"/>
      <protection/>
    </xf>
    <xf numFmtId="49" fontId="7" fillId="36" borderId="53" xfId="0" applyNumberFormat="1" applyFont="1" applyFill="1" applyBorder="1" applyAlignment="1" applyProtection="1">
      <alignment horizontal="center" vertical="center"/>
      <protection/>
    </xf>
    <xf numFmtId="49" fontId="7" fillId="36" borderId="54" xfId="0" applyNumberFormat="1" applyFont="1" applyFill="1" applyBorder="1" applyAlignment="1" applyProtection="1">
      <alignment horizontal="center" vertical="center"/>
      <protection/>
    </xf>
    <xf numFmtId="0" fontId="2" fillId="38" borderId="55" xfId="0" applyFont="1" applyFill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 locked="0"/>
    </xf>
    <xf numFmtId="0" fontId="64" fillId="39" borderId="0" xfId="0" applyFont="1" applyFill="1" applyAlignment="1" applyProtection="1">
      <alignment vertical="center"/>
      <protection/>
    </xf>
    <xf numFmtId="0" fontId="64" fillId="0" borderId="57" xfId="0" applyFont="1" applyBorder="1" applyAlignment="1" applyProtection="1">
      <alignment vertical="center"/>
      <protection/>
    </xf>
    <xf numFmtId="0" fontId="65" fillId="0" borderId="5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7" fillId="38" borderId="58" xfId="0" applyFont="1" applyFill="1" applyBorder="1" applyAlignment="1" applyProtection="1">
      <alignment horizontal="center" vertical="center"/>
      <protection/>
    </xf>
    <xf numFmtId="49" fontId="7" fillId="38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8" borderId="22" xfId="0" applyFont="1" applyFill="1" applyBorder="1" applyAlignment="1" applyProtection="1">
      <alignment vertical="center" shrinkToFit="1"/>
      <protection/>
    </xf>
    <xf numFmtId="49" fontId="7" fillId="38" borderId="23" xfId="0" applyNumberFormat="1" applyFont="1" applyFill="1" applyBorder="1" applyAlignment="1" applyProtection="1">
      <alignment horizontal="center" vertical="center"/>
      <protection/>
    </xf>
    <xf numFmtId="49" fontId="7" fillId="38" borderId="59" xfId="0" applyNumberFormat="1" applyFont="1" applyFill="1" applyBorder="1" applyAlignment="1" applyProtection="1">
      <alignment horizontal="center" vertical="center"/>
      <protection/>
    </xf>
    <xf numFmtId="0" fontId="7" fillId="38" borderId="60" xfId="0" applyFont="1" applyFill="1" applyBorder="1" applyAlignment="1" applyProtection="1">
      <alignment horizontal="center" vertical="center"/>
      <protection/>
    </xf>
    <xf numFmtId="49" fontId="7" fillId="38" borderId="61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38" borderId="61" xfId="0" applyFont="1" applyFill="1" applyBorder="1" applyAlignment="1" applyProtection="1">
      <alignment horizontal="center" vertical="center"/>
      <protection/>
    </xf>
    <xf numFmtId="0" fontId="7" fillId="38" borderId="61" xfId="0" applyFont="1" applyFill="1" applyBorder="1" applyAlignment="1" applyProtection="1">
      <alignment vertical="center" shrinkToFit="1"/>
      <protection/>
    </xf>
    <xf numFmtId="49" fontId="7" fillId="38" borderId="62" xfId="0" applyNumberFormat="1" applyFont="1" applyFill="1" applyBorder="1" applyAlignment="1" applyProtection="1">
      <alignment horizontal="center" vertical="center"/>
      <protection/>
    </xf>
    <xf numFmtId="49" fontId="7" fillId="38" borderId="63" xfId="0" applyNumberFormat="1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52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40" borderId="64" xfId="0" applyFont="1" applyFill="1" applyBorder="1" applyAlignment="1">
      <alignment horizontal="center" vertical="center"/>
    </xf>
    <xf numFmtId="0" fontId="8" fillId="40" borderId="65" xfId="0" applyFont="1" applyFill="1" applyBorder="1" applyAlignment="1">
      <alignment horizontal="center" vertical="center"/>
    </xf>
    <xf numFmtId="0" fontId="8" fillId="40" borderId="6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68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74" xfId="0" applyFont="1" applyBorder="1" applyAlignment="1" applyProtection="1">
      <alignment horizontal="center" vertical="center"/>
      <protection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/>
      <protection locked="0"/>
    </xf>
    <xf numFmtId="0" fontId="15" fillId="0" borderId="79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shrinkToFit="1"/>
      <protection/>
    </xf>
    <xf numFmtId="0" fontId="15" fillId="0" borderId="68" xfId="0" applyFont="1" applyBorder="1" applyAlignment="1" applyProtection="1">
      <alignment horizontal="center" vertical="center" shrinkToFit="1"/>
      <protection/>
    </xf>
    <xf numFmtId="0" fontId="15" fillId="0" borderId="56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4" fillId="0" borderId="46" xfId="0" applyFont="1" applyBorder="1" applyAlignment="1" applyProtection="1">
      <alignment horizontal="center" vertical="center"/>
      <protection/>
    </xf>
    <xf numFmtId="176" fontId="65" fillId="0" borderId="0" xfId="0" applyNumberFormat="1" applyFont="1" applyBorder="1" applyAlignment="1" applyProtection="1">
      <alignment horizontal="center" vertical="center"/>
      <protection locked="0"/>
    </xf>
    <xf numFmtId="0" fontId="7" fillId="36" borderId="47" xfId="0" applyFont="1" applyFill="1" applyBorder="1" applyAlignment="1" applyProtection="1">
      <alignment horizontal="center" vertical="center"/>
      <protection/>
    </xf>
    <xf numFmtId="0" fontId="7" fillId="36" borderId="48" xfId="0" applyFont="1" applyFill="1" applyBorder="1" applyAlignment="1" applyProtection="1">
      <alignment horizontal="center" vertical="center"/>
      <protection/>
    </xf>
    <xf numFmtId="0" fontId="7" fillId="36" borderId="49" xfId="0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 shrinkToFit="1"/>
      <protection/>
    </xf>
    <xf numFmtId="6" fontId="65" fillId="0" borderId="0" xfId="0" applyNumberFormat="1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179" fontId="65" fillId="0" borderId="0" xfId="0" applyNumberFormat="1" applyFont="1" applyBorder="1" applyAlignment="1" applyProtection="1">
      <alignment horizontal="center" vertical="center"/>
      <protection/>
    </xf>
    <xf numFmtId="6" fontId="65" fillId="0" borderId="0" xfId="58" applyFont="1" applyBorder="1" applyAlignment="1" applyProtection="1">
      <alignment horizontal="center" vertical="center" wrapText="1"/>
      <protection/>
    </xf>
    <xf numFmtId="178" fontId="65" fillId="0" borderId="0" xfId="0" applyNumberFormat="1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/>
      <protection/>
    </xf>
    <xf numFmtId="0" fontId="15" fillId="0" borderId="79" xfId="0" applyFont="1" applyBorder="1" applyAlignment="1" applyProtection="1">
      <alignment horizontal="center" vertical="center"/>
      <protection/>
    </xf>
    <xf numFmtId="0" fontId="15" fillId="0" borderId="76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horizontal="center" vertical="center"/>
      <protection/>
    </xf>
    <xf numFmtId="0" fontId="7" fillId="38" borderId="47" xfId="0" applyFont="1" applyFill="1" applyBorder="1" applyAlignment="1" applyProtection="1">
      <alignment horizontal="center" vertical="center"/>
      <protection/>
    </xf>
    <xf numFmtId="0" fontId="7" fillId="38" borderId="48" xfId="0" applyFont="1" applyFill="1" applyBorder="1" applyAlignment="1" applyProtection="1">
      <alignment horizontal="center" vertical="center"/>
      <protection/>
    </xf>
    <xf numFmtId="0" fontId="7" fillId="38" borderId="49" xfId="0" applyFont="1" applyFill="1" applyBorder="1" applyAlignment="1" applyProtection="1">
      <alignment horizontal="center" vertical="center"/>
      <protection/>
    </xf>
    <xf numFmtId="5" fontId="65" fillId="39" borderId="0" xfId="0" applyNumberFormat="1" applyFont="1" applyFill="1" applyBorder="1" applyAlignment="1" applyProtection="1">
      <alignment horizontal="center" vertical="center" shrinkToFit="1"/>
      <protection/>
    </xf>
    <xf numFmtId="0" fontId="67" fillId="39" borderId="0" xfId="0" applyFont="1" applyFill="1" applyBorder="1" applyAlignment="1" applyProtection="1">
      <alignment horizontal="center" vertical="center" wrapText="1"/>
      <protection/>
    </xf>
    <xf numFmtId="6" fontId="65" fillId="39" borderId="0" xfId="0" applyNumberFormat="1" applyFont="1" applyFill="1" applyBorder="1" applyAlignment="1" applyProtection="1">
      <alignment horizontal="center" vertical="center" wrapText="1"/>
      <protection/>
    </xf>
    <xf numFmtId="0" fontId="65" fillId="39" borderId="0" xfId="0" applyFont="1" applyFill="1" applyBorder="1" applyAlignment="1" applyProtection="1">
      <alignment horizontal="center" vertical="center" wrapText="1"/>
      <protection/>
    </xf>
    <xf numFmtId="0" fontId="64" fillId="39" borderId="46" xfId="0" applyFont="1" applyFill="1" applyBorder="1" applyAlignment="1" applyProtection="1">
      <alignment horizontal="center" vertical="center" wrapText="1"/>
      <protection/>
    </xf>
    <xf numFmtId="0" fontId="64" fillId="39" borderId="46" xfId="0" applyFont="1" applyFill="1" applyBorder="1" applyAlignment="1" applyProtection="1">
      <alignment horizontal="center" vertical="center"/>
      <protection/>
    </xf>
    <xf numFmtId="176" fontId="65" fillId="39" borderId="46" xfId="0" applyNumberFormat="1" applyFont="1" applyFill="1" applyBorder="1" applyAlignment="1" applyProtection="1">
      <alignment horizontal="center" vertical="center"/>
      <protection/>
    </xf>
    <xf numFmtId="176" fontId="65" fillId="39" borderId="0" xfId="0" applyNumberFormat="1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25"/>
  <sheetViews>
    <sheetView showGridLines="0" showRowColHeaders="0" zoomScalePageLayoutView="0" workbookViewId="0" topLeftCell="A4">
      <selection activeCell="B14" sqref="B14:J14"/>
    </sheetView>
  </sheetViews>
  <sheetFormatPr defaultColWidth="9.00390625" defaultRowHeight="13.5"/>
  <cols>
    <col min="5" max="5" width="8.875" style="0" customWidth="1"/>
  </cols>
  <sheetData>
    <row r="1" ht="20.25" customHeight="1"/>
    <row r="2" spans="1:10" ht="30.75">
      <c r="A2" s="165" t="s">
        <v>264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9" ht="4.5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ht="9" customHeight="1"/>
    <row r="5" spans="1:9" ht="27" customHeight="1">
      <c r="A5" s="161" t="s">
        <v>59</v>
      </c>
      <c r="B5" s="161"/>
      <c r="C5" s="161"/>
      <c r="D5" s="161"/>
      <c r="E5" s="161"/>
      <c r="F5" s="161"/>
      <c r="G5" s="161"/>
      <c r="H5" s="161"/>
      <c r="I5" s="161"/>
    </row>
    <row r="6" spans="1:9" ht="27" customHeight="1">
      <c r="A6" s="161" t="s">
        <v>58</v>
      </c>
      <c r="B6" s="161"/>
      <c r="C6" s="161"/>
      <c r="D6" s="161"/>
      <c r="E6" s="161"/>
      <c r="F6" s="161"/>
      <c r="G6" s="161"/>
      <c r="H6" s="161"/>
      <c r="I6" s="161"/>
    </row>
    <row r="7" ht="12" customHeight="1"/>
    <row r="8" ht="30" customHeight="1">
      <c r="B8" s="7" t="s">
        <v>115</v>
      </c>
    </row>
    <row r="9" ht="30" customHeight="1">
      <c r="B9" s="7" t="s">
        <v>200</v>
      </c>
    </row>
    <row r="10" ht="30" customHeight="1">
      <c r="B10" s="7" t="s">
        <v>57</v>
      </c>
    </row>
    <row r="11" spans="3:4" ht="24" customHeight="1">
      <c r="C11" s="6" t="s">
        <v>56</v>
      </c>
      <c r="D11" s="6" t="s">
        <v>193</v>
      </c>
    </row>
    <row r="12" ht="24" customHeight="1">
      <c r="C12" s="6" t="s">
        <v>192</v>
      </c>
    </row>
    <row r="13" ht="12" customHeight="1" thickBot="1">
      <c r="D13" s="6"/>
    </row>
    <row r="14" spans="2:10" ht="25.5" customHeight="1" thickBot="1">
      <c r="B14" s="162" t="s">
        <v>194</v>
      </c>
      <c r="C14" s="163"/>
      <c r="D14" s="163"/>
      <c r="E14" s="163"/>
      <c r="F14" s="163"/>
      <c r="G14" s="163"/>
      <c r="H14" s="163"/>
      <c r="I14" s="163"/>
      <c r="J14" s="164"/>
    </row>
    <row r="15" spans="2:10" ht="12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ht="30" customHeight="1">
      <c r="B16" s="7" t="s">
        <v>55</v>
      </c>
    </row>
    <row r="17" ht="21.75" customHeight="1">
      <c r="B17" s="8" t="s">
        <v>114</v>
      </c>
    </row>
    <row r="18" ht="6.75" customHeight="1">
      <c r="B18" s="8"/>
    </row>
    <row r="19" spans="2:6" ht="27" customHeight="1">
      <c r="B19" s="6"/>
      <c r="C19" s="6" t="s">
        <v>54</v>
      </c>
      <c r="F19" s="5" t="s">
        <v>195</v>
      </c>
    </row>
    <row r="20" spans="2:7" ht="18" customHeight="1">
      <c r="B20" s="6"/>
      <c r="C20" s="6"/>
      <c r="E20" s="5"/>
      <c r="G20" t="s">
        <v>184</v>
      </c>
    </row>
    <row r="21" spans="2:7" ht="18" customHeight="1">
      <c r="B21" s="6"/>
      <c r="C21" s="6"/>
      <c r="E21" s="5"/>
      <c r="G21" t="s">
        <v>196</v>
      </c>
    </row>
    <row r="22" spans="3:6" ht="27" customHeight="1">
      <c r="C22" s="6" t="s">
        <v>197</v>
      </c>
      <c r="F22" s="5" t="s">
        <v>198</v>
      </c>
    </row>
    <row r="23" spans="3:6" ht="27" customHeight="1">
      <c r="C23" s="6" t="s">
        <v>183</v>
      </c>
      <c r="F23" s="5" t="s">
        <v>199</v>
      </c>
    </row>
    <row r="24" spans="3:5" ht="12" customHeight="1" thickBot="1">
      <c r="C24" s="6"/>
      <c r="E24" s="5"/>
    </row>
    <row r="25" spans="2:10" ht="24.75" thickBot="1">
      <c r="B25" s="162" t="s">
        <v>194</v>
      </c>
      <c r="C25" s="163"/>
      <c r="D25" s="163"/>
      <c r="E25" s="163"/>
      <c r="F25" s="163"/>
      <c r="G25" s="163"/>
      <c r="H25" s="163"/>
      <c r="I25" s="163"/>
      <c r="J25" s="164"/>
    </row>
    <row r="26" ht="6" customHeight="1"/>
  </sheetData>
  <sheetProtection selectLockedCells="1"/>
  <mergeCells count="6">
    <mergeCell ref="A3:I3"/>
    <mergeCell ref="A5:I5"/>
    <mergeCell ref="A6:I6"/>
    <mergeCell ref="B14:J14"/>
    <mergeCell ref="B25:J25"/>
    <mergeCell ref="A2:J2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K488"/>
  <sheetViews>
    <sheetView tabSelected="1" view="pageBreakPreview" zoomScale="85" zoomScaleSheetLayoutView="85" zoomScalePageLayoutView="0" workbookViewId="0" topLeftCell="A34">
      <selection activeCell="A6" sqref="A6:L6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7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49.5" customHeight="1">
      <c r="A1" s="173" t="s">
        <v>143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 customHeight="1">
      <c r="A2" s="175" t="s">
        <v>60</v>
      </c>
      <c r="B2" s="175"/>
      <c r="K2" s="176" t="s">
        <v>61</v>
      </c>
      <c r="L2" s="176"/>
    </row>
    <row r="3" spans="1:2" ht="15" customHeight="1">
      <c r="A3" s="177" t="s">
        <v>62</v>
      </c>
      <c r="B3" s="177"/>
    </row>
    <row r="4" spans="1:2" ht="45" customHeight="1">
      <c r="A4" s="180"/>
      <c r="B4" s="180"/>
    </row>
    <row r="5" spans="1:12" ht="26.25">
      <c r="A5" s="196" t="s">
        <v>267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26.25">
      <c r="A6" s="196" t="s">
        <v>117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0:12" ht="14.25">
      <c r="J7" s="180" t="s">
        <v>185</v>
      </c>
      <c r="K7" s="180"/>
      <c r="L7" s="180"/>
    </row>
    <row r="8" spans="1:12" ht="36" customHeight="1">
      <c r="A8" s="197" t="s">
        <v>182</v>
      </c>
      <c r="B8" s="197"/>
      <c r="C8" s="178">
        <f>IF(G8="","",VLOOKUP(G8,$H$48:$J$116,2,FALSE))</f>
      </c>
      <c r="D8" s="179"/>
      <c r="E8" s="180" t="s">
        <v>191</v>
      </c>
      <c r="F8" s="180"/>
      <c r="G8" s="181"/>
      <c r="H8" s="182"/>
      <c r="I8" s="183"/>
      <c r="J8" s="198">
        <f>IF(G8="","",VLOOKUP(G8,$H$48:$J$486,3,FALSE))</f>
      </c>
      <c r="K8" s="199"/>
      <c r="L8" s="200"/>
    </row>
    <row r="9" spans="1:12" ht="14.25">
      <c r="A9" s="201" t="s">
        <v>63</v>
      </c>
      <c r="B9" s="184" t="s">
        <v>0</v>
      </c>
      <c r="C9" s="185"/>
      <c r="D9" s="185" t="s">
        <v>1</v>
      </c>
      <c r="E9" s="185"/>
      <c r="F9" s="10" t="s">
        <v>64</v>
      </c>
      <c r="G9" s="172" t="s">
        <v>66</v>
      </c>
      <c r="H9" s="172"/>
      <c r="I9" s="172"/>
      <c r="J9" s="172" t="s">
        <v>65</v>
      </c>
      <c r="K9" s="172"/>
      <c r="L9" s="172"/>
    </row>
    <row r="10" spans="1:12" ht="36" customHeight="1">
      <c r="A10" s="202"/>
      <c r="B10" s="194"/>
      <c r="C10" s="195"/>
      <c r="D10" s="191"/>
      <c r="E10" s="191"/>
      <c r="F10" s="11"/>
      <c r="G10" s="192"/>
      <c r="H10" s="192"/>
      <c r="I10" s="192"/>
      <c r="J10" s="192"/>
      <c r="K10" s="192"/>
      <c r="L10" s="192"/>
    </row>
    <row r="11" spans="1:12" ht="36" customHeight="1">
      <c r="A11" s="169" t="s">
        <v>190</v>
      </c>
      <c r="B11" s="170"/>
      <c r="C11" s="170"/>
      <c r="D11" s="187"/>
      <c r="E11" s="188"/>
      <c r="F11" s="189"/>
      <c r="G11" s="190"/>
      <c r="H11" s="190"/>
      <c r="I11" s="190"/>
      <c r="J11" s="190"/>
      <c r="K11" s="190"/>
      <c r="L11" s="130" t="s">
        <v>64</v>
      </c>
    </row>
    <row r="13" spans="1:15" ht="13.5" customHeight="1" thickBot="1">
      <c r="A13" s="41"/>
      <c r="B13" s="186"/>
      <c r="C13" s="186"/>
      <c r="D13" s="186"/>
      <c r="E13" s="186"/>
      <c r="F13" s="33"/>
      <c r="G13" s="33"/>
      <c r="H13" s="33"/>
      <c r="I13" s="33"/>
      <c r="J13" s="34"/>
      <c r="K13" s="34"/>
      <c r="L13" s="34"/>
      <c r="O13" s="9" t="s">
        <v>177</v>
      </c>
    </row>
    <row r="14" spans="1:37" ht="36" customHeight="1" thickBot="1">
      <c r="A14" s="166" t="s">
        <v>166</v>
      </c>
      <c r="B14" s="167"/>
      <c r="C14" s="167"/>
      <c r="D14" s="167"/>
      <c r="E14" s="168"/>
      <c r="F14" s="132"/>
      <c r="G14" s="193" t="s">
        <v>189</v>
      </c>
      <c r="H14" s="193"/>
      <c r="I14" s="193" t="s">
        <v>186</v>
      </c>
      <c r="J14" s="193"/>
      <c r="K14" s="217" t="s">
        <v>164</v>
      </c>
      <c r="L14" s="217"/>
      <c r="O14" s="103">
        <f>C8</f>
      </c>
      <c r="P14" s="104">
        <f>G8</f>
        <v>0</v>
      </c>
      <c r="Q14" s="104">
        <f>J8</f>
      </c>
      <c r="R14" s="104" t="str">
        <f>B10&amp;"  "&amp;D10</f>
        <v>  </v>
      </c>
      <c r="S14" s="104">
        <f>G10</f>
        <v>0</v>
      </c>
      <c r="T14" s="104">
        <f>J10</f>
        <v>0</v>
      </c>
      <c r="U14" s="105">
        <f>E17</f>
        <v>2</v>
      </c>
      <c r="V14" s="106">
        <f>G17</f>
        <v>1000</v>
      </c>
      <c r="W14" s="107">
        <f>K17</f>
        <v>1000</v>
      </c>
      <c r="X14" s="103">
        <f>B15</f>
        <v>0</v>
      </c>
      <c r="Y14" s="104">
        <f>C15</f>
        <v>0</v>
      </c>
      <c r="Z14" s="104">
        <f>D15</f>
        <v>0</v>
      </c>
      <c r="AA14" s="104">
        <f>E15</f>
        <v>0</v>
      </c>
      <c r="AB14" s="108">
        <f>G15</f>
        <v>0</v>
      </c>
      <c r="AC14" s="108">
        <f>I15</f>
        <v>0</v>
      </c>
      <c r="AD14" s="109">
        <f>K15</f>
        <v>0</v>
      </c>
      <c r="AE14" s="103">
        <f>B16</f>
        <v>0</v>
      </c>
      <c r="AF14" s="104">
        <f>C16</f>
        <v>0</v>
      </c>
      <c r="AG14" s="104">
        <f>D16</f>
        <v>0</v>
      </c>
      <c r="AH14" s="104">
        <f>E16</f>
        <v>0</v>
      </c>
      <c r="AI14" s="108">
        <f>G16</f>
        <v>0</v>
      </c>
      <c r="AJ14" s="108">
        <f>I16</f>
        <v>0</v>
      </c>
      <c r="AK14" s="107">
        <f>K16</f>
        <v>0</v>
      </c>
    </row>
    <row r="15" spans="1:23" ht="36" customHeight="1">
      <c r="A15" s="169" t="s">
        <v>134</v>
      </c>
      <c r="B15" s="171"/>
      <c r="C15" s="169">
        <f>COUNTA(B32:B43)</f>
        <v>0</v>
      </c>
      <c r="D15" s="170"/>
      <c r="E15" s="171"/>
      <c r="F15" s="133" t="s">
        <v>134</v>
      </c>
      <c r="G15" s="216">
        <f>COUNT(L21:L31)</f>
        <v>0</v>
      </c>
      <c r="H15" s="216"/>
      <c r="I15" s="214">
        <f>IF(COUNT(M32:M37)&gt;=4,1,0)+IF(COUNT(M38:M43)&gt;=4,1,0)</f>
        <v>0</v>
      </c>
      <c r="J15" s="214"/>
      <c r="K15" s="215">
        <f>G15*600+I15*1000</f>
        <v>0</v>
      </c>
      <c r="L15" s="215"/>
      <c r="V15" s="41"/>
      <c r="W15" s="41"/>
    </row>
    <row r="16" spans="1:23" ht="36" customHeight="1">
      <c r="A16" s="169" t="s">
        <v>135</v>
      </c>
      <c r="B16" s="171"/>
      <c r="C16" s="169">
        <f>'女子申込'!C16</f>
        <v>0</v>
      </c>
      <c r="D16" s="170"/>
      <c r="E16" s="171"/>
      <c r="F16" s="133" t="s">
        <v>135</v>
      </c>
      <c r="G16" s="216">
        <f>'女子申込'!G16</f>
        <v>0</v>
      </c>
      <c r="H16" s="216"/>
      <c r="I16" s="214">
        <f>'女子申込'!I16</f>
        <v>0</v>
      </c>
      <c r="J16" s="214"/>
      <c r="K16" s="215">
        <f>'女子申込'!K16</f>
        <v>0</v>
      </c>
      <c r="L16" s="215"/>
      <c r="V16" s="41"/>
      <c r="W16" s="41"/>
    </row>
    <row r="17" spans="2:12" ht="36" customHeight="1">
      <c r="B17" s="204" t="s">
        <v>165</v>
      </c>
      <c r="C17" s="205"/>
      <c r="D17" s="205"/>
      <c r="E17" s="206">
        <v>2</v>
      </c>
      <c r="F17" s="206"/>
      <c r="G17" s="210">
        <f>E17*500</f>
        <v>1000</v>
      </c>
      <c r="H17" s="210"/>
      <c r="I17" s="213" t="s">
        <v>136</v>
      </c>
      <c r="J17" s="213"/>
      <c r="K17" s="211">
        <f>K15+K16+G17</f>
        <v>1000</v>
      </c>
      <c r="L17" s="212"/>
    </row>
    <row r="18" spans="4:12" ht="10.5" customHeight="1">
      <c r="D18" s="134"/>
      <c r="H18" s="59"/>
      <c r="I18" s="39"/>
      <c r="J18" s="32"/>
      <c r="K18" s="32"/>
      <c r="L18" s="32"/>
    </row>
    <row r="19" spans="1:15" ht="30" customHeight="1" thickBot="1">
      <c r="A19" s="203" t="s">
        <v>260</v>
      </c>
      <c r="B19" s="203"/>
      <c r="C19" s="203"/>
      <c r="D19" s="152"/>
      <c r="E19" s="153"/>
      <c r="F19" s="152"/>
      <c r="G19" s="153"/>
      <c r="H19" s="60"/>
      <c r="I19" s="207" t="s">
        <v>137</v>
      </c>
      <c r="J19" s="208"/>
      <c r="K19" s="209"/>
      <c r="L19" s="35" t="s">
        <v>68</v>
      </c>
      <c r="O19" s="9" t="s">
        <v>69</v>
      </c>
    </row>
    <row r="20" spans="1:22" ht="24.75" customHeight="1">
      <c r="A20" s="23" t="s">
        <v>119</v>
      </c>
      <c r="B20" s="24" t="s">
        <v>261</v>
      </c>
      <c r="C20" s="24" t="s">
        <v>0</v>
      </c>
      <c r="D20" s="24" t="s">
        <v>1</v>
      </c>
      <c r="E20" s="24" t="s">
        <v>50</v>
      </c>
      <c r="F20" s="24" t="s">
        <v>51</v>
      </c>
      <c r="G20" s="24" t="s">
        <v>2</v>
      </c>
      <c r="H20" s="24" t="s">
        <v>116</v>
      </c>
      <c r="I20" s="25" t="s">
        <v>3</v>
      </c>
      <c r="J20" s="25" t="s">
        <v>52</v>
      </c>
      <c r="K20" s="26" t="s">
        <v>53</v>
      </c>
      <c r="L20" s="27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52" t="s">
        <v>163</v>
      </c>
      <c r="B21" s="28" t="s">
        <v>118</v>
      </c>
      <c r="C21" s="12"/>
      <c r="D21" s="12"/>
      <c r="E21" s="12"/>
      <c r="F21" s="12"/>
      <c r="G21" s="55">
        <v>6</v>
      </c>
      <c r="H21" s="37">
        <f>IF(C21="","",$G$8)</f>
      </c>
      <c r="I21" s="28"/>
      <c r="J21" s="28"/>
      <c r="K21" s="29"/>
      <c r="L21" s="54">
        <f>IF(P21="","",COUNTIF($P$21:$P$43,P21))</f>
      </c>
      <c r="M21" s="57">
        <f aca="true" t="shared" si="0" ref="M21:M31">IF(L21="","",L21&amp;G21)</f>
      </c>
      <c r="N21" s="16"/>
      <c r="O21" s="64">
        <f>IF(C21="","",128600000+$C$8*100+B21)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 aca="true" t="shared" si="1" ref="T21:T31">IF(P21="","",286000+$C$8)</f>
      </c>
      <c r="U21" s="18">
        <f aca="true" t="shared" si="2" ref="U21:U31">IF(P21="","",$C$8)</f>
      </c>
      <c r="V21" s="65">
        <f>IF(Q21="","","00206 0001300")</f>
      </c>
      <c r="W21" s="9">
        <f>O21</f>
      </c>
    </row>
    <row r="22" spans="1:23" ht="24.75" customHeight="1" hidden="1">
      <c r="A22" s="53" t="s">
        <v>162</v>
      </c>
      <c r="B22" s="31" t="s">
        <v>120</v>
      </c>
      <c r="C22" s="13"/>
      <c r="D22" s="13"/>
      <c r="E22" s="13"/>
      <c r="F22" s="13"/>
      <c r="G22" s="56">
        <v>6</v>
      </c>
      <c r="H22" s="38">
        <f>IF(C22="","",$G$8)</f>
      </c>
      <c r="I22" s="31"/>
      <c r="J22" s="31"/>
      <c r="K22" s="30"/>
      <c r="L22" s="36">
        <f aca="true" t="shared" si="3" ref="L22:L43">IF(P22="","",COUNTIF($P$21:$P$43,P22))</f>
      </c>
      <c r="M22" s="58">
        <f t="shared" si="0"/>
      </c>
      <c r="N22" s="16"/>
      <c r="O22" s="64">
        <f aca="true" t="shared" si="4" ref="O22:O31">IF(C22="","",128600000+$C$8*100+B22)</f>
      </c>
      <c r="P22" s="18">
        <f aca="true" t="shared" si="5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6" ref="Q22:Q43">IF(AND(E22="",F22=""),"",E22&amp;" "&amp;F22)</f>
      </c>
      <c r="R22" s="19">
        <f aca="true" t="shared" si="7" ref="R22:R43">IF(C22="","",VALUE(LEFT(O22,1)))</f>
      </c>
      <c r="S22" s="19">
        <f aca="true" t="shared" si="8" ref="S22:S43">IF(C22="","",VALUE(MID(O22,2,2)))</f>
      </c>
      <c r="T22" s="18">
        <f t="shared" si="1"/>
      </c>
      <c r="U22" s="18">
        <f t="shared" si="2"/>
      </c>
      <c r="V22" s="65">
        <f>IF(Q22="","","00806 0050000")</f>
      </c>
      <c r="W22" s="9">
        <f aca="true" t="shared" si="9" ref="W22:W31">O22</f>
      </c>
    </row>
    <row r="23" spans="1:23" ht="24.75" customHeight="1" hidden="1">
      <c r="A23" s="53" t="s">
        <v>161</v>
      </c>
      <c r="B23" s="31" t="s">
        <v>122</v>
      </c>
      <c r="C23" s="13"/>
      <c r="D23" s="13"/>
      <c r="E23" s="13"/>
      <c r="F23" s="13"/>
      <c r="G23" s="56">
        <v>6</v>
      </c>
      <c r="H23" s="38">
        <f>IF(C23="","",$G$8)</f>
      </c>
      <c r="I23" s="31"/>
      <c r="J23" s="31"/>
      <c r="K23" s="30"/>
      <c r="L23" s="36">
        <f t="shared" si="3"/>
      </c>
      <c r="M23" s="58">
        <f t="shared" si="0"/>
      </c>
      <c r="N23" s="16"/>
      <c r="O23" s="64">
        <f t="shared" si="4"/>
      </c>
      <c r="P23" s="18">
        <f t="shared" si="5"/>
      </c>
      <c r="Q23" s="19">
        <f t="shared" si="6"/>
      </c>
      <c r="R23" s="19">
        <f t="shared" si="7"/>
      </c>
      <c r="S23" s="19">
        <f t="shared" si="8"/>
      </c>
      <c r="T23" s="18">
        <f t="shared" si="1"/>
      </c>
      <c r="U23" s="18">
        <f t="shared" si="2"/>
      </c>
      <c r="V23" s="65">
        <f>IF(Q23="","","07106 00130")</f>
      </c>
      <c r="W23" s="9">
        <f t="shared" si="9"/>
      </c>
    </row>
    <row r="24" spans="1:23" ht="24.75" customHeight="1" hidden="1">
      <c r="A24" s="53" t="s">
        <v>160</v>
      </c>
      <c r="B24" s="31" t="s">
        <v>123</v>
      </c>
      <c r="C24" s="13"/>
      <c r="D24" s="13"/>
      <c r="E24" s="13"/>
      <c r="F24" s="13"/>
      <c r="G24" s="56">
        <v>6</v>
      </c>
      <c r="H24" s="38">
        <f>IF(C24="","",$G$8)</f>
      </c>
      <c r="I24" s="31"/>
      <c r="J24" s="31"/>
      <c r="K24" s="30"/>
      <c r="L24" s="36">
        <f t="shared" si="3"/>
      </c>
      <c r="M24" s="58">
        <f t="shared" si="0"/>
      </c>
      <c r="N24" s="16"/>
      <c r="O24" s="64">
        <f t="shared" si="4"/>
      </c>
      <c r="P24" s="18">
        <f t="shared" si="5"/>
      </c>
      <c r="Q24" s="19">
        <f t="shared" si="6"/>
      </c>
      <c r="R24" s="19">
        <f t="shared" si="7"/>
      </c>
      <c r="S24" s="19">
        <f t="shared" si="8"/>
      </c>
      <c r="T24" s="18">
        <f t="shared" si="1"/>
      </c>
      <c r="U24" s="18">
        <f t="shared" si="2"/>
      </c>
      <c r="V24" s="65">
        <f>IF(Q24="","","07306 00400")</f>
      </c>
      <c r="W24" s="9">
        <f t="shared" si="9"/>
      </c>
    </row>
    <row r="25" spans="1:23" ht="24.75" customHeight="1" hidden="1">
      <c r="A25" s="53" t="s">
        <v>159</v>
      </c>
      <c r="B25" s="31" t="s">
        <v>124</v>
      </c>
      <c r="C25" s="13"/>
      <c r="D25" s="13"/>
      <c r="E25" s="13"/>
      <c r="F25" s="13"/>
      <c r="G25" s="56">
        <v>6</v>
      </c>
      <c r="H25" s="38">
        <f>IF(C25="","",$G$8)</f>
      </c>
      <c r="I25" s="31"/>
      <c r="J25" s="31"/>
      <c r="K25" s="30"/>
      <c r="L25" s="36">
        <f t="shared" si="3"/>
      </c>
      <c r="M25" s="58">
        <f t="shared" si="0"/>
      </c>
      <c r="N25" s="16"/>
      <c r="O25" s="64">
        <f t="shared" si="4"/>
      </c>
      <c r="P25" s="18">
        <f t="shared" si="5"/>
      </c>
      <c r="Q25" s="19">
        <f t="shared" si="6"/>
      </c>
      <c r="R25" s="19">
        <f t="shared" si="7"/>
      </c>
      <c r="S25" s="19">
        <f t="shared" si="8"/>
      </c>
      <c r="T25" s="18">
        <f t="shared" si="1"/>
      </c>
      <c r="U25" s="18">
        <f t="shared" si="2"/>
      </c>
      <c r="V25" s="65">
        <f>IF(Q25="","","09806 03000")</f>
      </c>
      <c r="W25" s="9">
        <f t="shared" si="9"/>
      </c>
    </row>
    <row r="26" spans="1:23" ht="24.75" customHeight="1" hidden="1">
      <c r="A26" s="53" t="s">
        <v>158</v>
      </c>
      <c r="B26" s="31" t="s">
        <v>125</v>
      </c>
      <c r="C26" s="13"/>
      <c r="D26" s="13"/>
      <c r="E26" s="13"/>
      <c r="F26" s="13"/>
      <c r="G26" s="13"/>
      <c r="H26" s="38">
        <f aca="true" t="shared" si="10" ref="H26:H43">IF(C26="","",$G$8)</f>
      </c>
      <c r="I26" s="31"/>
      <c r="J26" s="31"/>
      <c r="K26" s="30"/>
      <c r="L26" s="36">
        <f t="shared" si="3"/>
      </c>
      <c r="M26" s="58">
        <f t="shared" si="0"/>
      </c>
      <c r="N26" s="16"/>
      <c r="O26" s="64">
        <f t="shared" si="4"/>
      </c>
      <c r="P26" s="18">
        <f t="shared" si="5"/>
      </c>
      <c r="Q26" s="19">
        <f t="shared" si="6"/>
      </c>
      <c r="R26" s="19">
        <f t="shared" si="7"/>
      </c>
      <c r="S26" s="19">
        <f t="shared" si="8"/>
      </c>
      <c r="T26" s="18">
        <f t="shared" si="1"/>
      </c>
      <c r="U26" s="18">
        <f t="shared" si="2"/>
      </c>
      <c r="V26" s="65">
        <f>IF(Q26="","","04100 0001700")</f>
      </c>
      <c r="W26" s="9">
        <f t="shared" si="9"/>
      </c>
    </row>
    <row r="27" spans="1:23" ht="24.75" customHeight="1" hidden="1">
      <c r="A27" s="53" t="s">
        <v>157</v>
      </c>
      <c r="B27" s="31" t="s">
        <v>126</v>
      </c>
      <c r="C27" s="13"/>
      <c r="D27" s="13"/>
      <c r="E27" s="13"/>
      <c r="F27" s="13"/>
      <c r="G27" s="56">
        <v>5</v>
      </c>
      <c r="H27" s="38">
        <f t="shared" si="10"/>
      </c>
      <c r="I27" s="31"/>
      <c r="J27" s="31"/>
      <c r="K27" s="30"/>
      <c r="L27" s="36">
        <f t="shared" si="3"/>
      </c>
      <c r="M27" s="58">
        <f t="shared" si="0"/>
      </c>
      <c r="N27" s="16"/>
      <c r="O27" s="64">
        <f t="shared" si="4"/>
      </c>
      <c r="P27" s="18">
        <f t="shared" si="5"/>
      </c>
      <c r="Q27" s="19">
        <f t="shared" si="6"/>
      </c>
      <c r="R27" s="19">
        <f t="shared" si="7"/>
      </c>
      <c r="S27" s="19">
        <f t="shared" si="8"/>
      </c>
      <c r="T27" s="18">
        <f t="shared" si="1"/>
      </c>
      <c r="U27" s="18">
        <f t="shared" si="2"/>
      </c>
      <c r="V27" s="65">
        <f>IF(Q27="","","00205 0001300")</f>
      </c>
      <c r="W27" s="9">
        <f t="shared" si="9"/>
      </c>
    </row>
    <row r="28" spans="1:23" ht="24.75" customHeight="1" hidden="1">
      <c r="A28" s="53" t="s">
        <v>156</v>
      </c>
      <c r="B28" s="31" t="s">
        <v>127</v>
      </c>
      <c r="C28" s="13"/>
      <c r="D28" s="13"/>
      <c r="E28" s="13"/>
      <c r="F28" s="13"/>
      <c r="G28" s="56">
        <v>5</v>
      </c>
      <c r="H28" s="38">
        <f t="shared" si="10"/>
      </c>
      <c r="I28" s="31"/>
      <c r="J28" s="31"/>
      <c r="K28" s="30"/>
      <c r="L28" s="36">
        <f t="shared" si="3"/>
      </c>
      <c r="M28" s="58">
        <f t="shared" si="0"/>
      </c>
      <c r="N28" s="16"/>
      <c r="O28" s="64">
        <f t="shared" si="4"/>
      </c>
      <c r="P28" s="18">
        <f t="shared" si="5"/>
      </c>
      <c r="Q28" s="19">
        <f t="shared" si="6"/>
      </c>
      <c r="R28" s="19">
        <f t="shared" si="7"/>
      </c>
      <c r="S28" s="19">
        <f t="shared" si="8"/>
      </c>
      <c r="T28" s="18">
        <f t="shared" si="1"/>
      </c>
      <c r="U28" s="18">
        <f t="shared" si="2"/>
      </c>
      <c r="V28" s="65">
        <f>IF(Q28="","","00805 0050000")</f>
      </c>
      <c r="W28" s="9">
        <f t="shared" si="9"/>
      </c>
    </row>
    <row r="29" spans="1:23" ht="24.75" customHeight="1" hidden="1">
      <c r="A29" s="53" t="s">
        <v>155</v>
      </c>
      <c r="B29" s="31" t="s">
        <v>128</v>
      </c>
      <c r="C29" s="13"/>
      <c r="D29" s="13"/>
      <c r="E29" s="13"/>
      <c r="F29" s="13"/>
      <c r="G29" s="56">
        <v>5</v>
      </c>
      <c r="H29" s="38">
        <f t="shared" si="10"/>
      </c>
      <c r="I29" s="31"/>
      <c r="J29" s="31"/>
      <c r="K29" s="30"/>
      <c r="L29" s="36">
        <f t="shared" si="3"/>
      </c>
      <c r="M29" s="58">
        <f t="shared" si="0"/>
      </c>
      <c r="N29" s="16"/>
      <c r="O29" s="64">
        <f t="shared" si="4"/>
      </c>
      <c r="P29" s="18">
        <f t="shared" si="5"/>
      </c>
      <c r="Q29" s="19">
        <f t="shared" si="6"/>
      </c>
      <c r="R29" s="19">
        <f t="shared" si="7"/>
      </c>
      <c r="S29" s="19">
        <f t="shared" si="8"/>
      </c>
      <c r="T29" s="18">
        <f t="shared" si="1"/>
      </c>
      <c r="U29" s="18">
        <f t="shared" si="2"/>
      </c>
      <c r="V29" s="65">
        <f>IF(Q29="","","07105 00130")</f>
      </c>
      <c r="W29" s="9">
        <f t="shared" si="9"/>
      </c>
    </row>
    <row r="30" spans="1:23" ht="24.75" customHeight="1" hidden="1">
      <c r="A30" s="53" t="s">
        <v>154</v>
      </c>
      <c r="B30" s="31" t="s">
        <v>129</v>
      </c>
      <c r="C30" s="13"/>
      <c r="D30" s="13"/>
      <c r="E30" s="13"/>
      <c r="F30" s="13"/>
      <c r="G30" s="56">
        <v>5</v>
      </c>
      <c r="H30" s="38">
        <f t="shared" si="10"/>
      </c>
      <c r="I30" s="31"/>
      <c r="J30" s="31"/>
      <c r="K30" s="30"/>
      <c r="L30" s="36">
        <f t="shared" si="3"/>
      </c>
      <c r="M30" s="58">
        <f t="shared" si="0"/>
      </c>
      <c r="N30" s="16"/>
      <c r="O30" s="64">
        <f t="shared" si="4"/>
      </c>
      <c r="P30" s="18">
        <f t="shared" si="5"/>
      </c>
      <c r="Q30" s="19">
        <f t="shared" si="6"/>
      </c>
      <c r="R30" s="19">
        <f t="shared" si="7"/>
      </c>
      <c r="S30" s="19">
        <f t="shared" si="8"/>
      </c>
      <c r="T30" s="18">
        <f t="shared" si="1"/>
      </c>
      <c r="U30" s="18">
        <f t="shared" si="2"/>
      </c>
      <c r="V30" s="65">
        <f>IF(Q30="","","07305 00400")</f>
      </c>
      <c r="W30" s="9">
        <f t="shared" si="9"/>
      </c>
    </row>
    <row r="31" spans="1:23" ht="24.75" customHeight="1" hidden="1">
      <c r="A31" s="53" t="s">
        <v>153</v>
      </c>
      <c r="B31" s="31" t="s">
        <v>130</v>
      </c>
      <c r="C31" s="13"/>
      <c r="D31" s="13"/>
      <c r="E31" s="13"/>
      <c r="F31" s="13"/>
      <c r="G31" s="56">
        <v>5</v>
      </c>
      <c r="H31" s="38">
        <f t="shared" si="10"/>
      </c>
      <c r="I31" s="31"/>
      <c r="J31" s="31"/>
      <c r="K31" s="30"/>
      <c r="L31" s="36">
        <f t="shared" si="3"/>
      </c>
      <c r="M31" s="58">
        <f t="shared" si="0"/>
      </c>
      <c r="N31" s="16"/>
      <c r="O31" s="64">
        <f t="shared" si="4"/>
      </c>
      <c r="P31" s="18">
        <f t="shared" si="5"/>
      </c>
      <c r="Q31" s="19">
        <f t="shared" si="6"/>
      </c>
      <c r="R31" s="19">
        <f t="shared" si="7"/>
      </c>
      <c r="S31" s="19">
        <f t="shared" si="8"/>
      </c>
      <c r="T31" s="18">
        <f t="shared" si="1"/>
      </c>
      <c r="U31" s="18">
        <f t="shared" si="2"/>
      </c>
      <c r="V31" s="65">
        <f>IF(Q31="","","09805 03000")</f>
      </c>
      <c r="W31" s="9">
        <f t="shared" si="9"/>
      </c>
    </row>
    <row r="32" spans="1:22" ht="24.75" customHeight="1">
      <c r="A32" s="53" t="s">
        <v>201</v>
      </c>
      <c r="B32" s="13"/>
      <c r="C32" s="13"/>
      <c r="D32" s="13"/>
      <c r="E32" s="13"/>
      <c r="F32" s="13"/>
      <c r="G32" s="148"/>
      <c r="H32" s="38">
        <f t="shared" si="10"/>
      </c>
      <c r="I32" s="154"/>
      <c r="J32" s="154"/>
      <c r="K32" s="155"/>
      <c r="L32" s="36">
        <f t="shared" si="3"/>
      </c>
      <c r="M32" s="57">
        <f>IF(L32="","",VALUE(L32&amp;G32))</f>
      </c>
      <c r="N32" s="16"/>
      <c r="O32" s="64">
        <f>IF(C32="","",IF(ISERROR(VLOOKUP(P32,$P$21:$W$31,8,FALSE))=TRUE,128&amp;$C$8*100+RIGHT(B32,2),VLOOKUP(P32,$P$21:$W$31,8,FALSE)))</f>
      </c>
      <c r="P32" s="18">
        <f>IF(C32="","",IF(LENB(C32)+LENB(D32)&gt;=10,C32&amp;D32,IF(LENB(C32)+LENB(D32)&gt;=8,C32&amp;"  "&amp;D32,IF(LENB(C32)+LENB(D32)&gt;=6,C32&amp;"    "&amp;D32,C32&amp;"      "&amp;D32)))&amp;IF(G32="","",IF(LENB(G32)&gt;=2,G32,"("&amp;G32&amp;")")))</f>
      </c>
      <c r="Q32" s="19">
        <f t="shared" si="6"/>
      </c>
      <c r="R32" s="19">
        <f t="shared" si="7"/>
      </c>
      <c r="S32" s="19">
        <f t="shared" si="8"/>
      </c>
      <c r="T32" s="18">
        <f>IF(P32="","",28&amp;$C$8)</f>
      </c>
      <c r="U32" s="18">
        <f>IF(P32="","",B32)</f>
      </c>
      <c r="V32" s="65"/>
    </row>
    <row r="33" spans="1:22" ht="24.75" customHeight="1">
      <c r="A33" s="53" t="s">
        <v>201</v>
      </c>
      <c r="B33" s="13"/>
      <c r="C33" s="13"/>
      <c r="D33" s="13"/>
      <c r="E33" s="13"/>
      <c r="F33" s="13"/>
      <c r="G33" s="148"/>
      <c r="H33" s="38">
        <f t="shared" si="10"/>
      </c>
      <c r="I33" s="31"/>
      <c r="J33" s="31"/>
      <c r="K33" s="30"/>
      <c r="L33" s="36">
        <f t="shared" si="3"/>
      </c>
      <c r="M33" s="57">
        <f aca="true" t="shared" si="11" ref="M33:M43">IF(L33="","",VALUE(L33&amp;G33))</f>
      </c>
      <c r="N33" s="16"/>
      <c r="O33" s="64">
        <f aca="true" t="shared" si="12" ref="O33:O43">IF(C33="","",IF(ISERROR(VLOOKUP(P33,$P$21:$W$31,8,FALSE))=TRUE,128&amp;$C$8*100+RIGHT(B33,2),VLOOKUP(P33,$P$21:$W$31,8,FALSE)))</f>
      </c>
      <c r="P33" s="18">
        <f>IF(C33="","",IF(LENB(C33)+LENB(D33)&gt;=10,C33&amp;D33,IF(LENB(C33)+LENB(D33)&gt;=8,C33&amp;"  "&amp;D33,IF(LENB(C33)+LENB(D33)&gt;=6,C33&amp;"    "&amp;D33,C33&amp;"      "&amp;D33)))&amp;IF(G33="","",IF(LENB(G33)&gt;=2,G33,"("&amp;G33&amp;")")))</f>
      </c>
      <c r="Q33" s="19">
        <f t="shared" si="6"/>
      </c>
      <c r="R33" s="19">
        <f t="shared" si="7"/>
      </c>
      <c r="S33" s="19">
        <f t="shared" si="8"/>
      </c>
      <c r="T33" s="18">
        <f aca="true" t="shared" si="13" ref="T33:T43">IF(P33="","",28&amp;$C$8)</f>
      </c>
      <c r="U33" s="18">
        <f aca="true" t="shared" si="14" ref="U33:U43">IF(P33="","",B33)</f>
      </c>
      <c r="V33" s="65"/>
    </row>
    <row r="34" spans="1:22" ht="24.75" customHeight="1">
      <c r="A34" s="53" t="s">
        <v>201</v>
      </c>
      <c r="B34" s="13"/>
      <c r="C34" s="13"/>
      <c r="D34" s="13"/>
      <c r="E34" s="13"/>
      <c r="F34" s="13"/>
      <c r="G34" s="148"/>
      <c r="H34" s="38">
        <f t="shared" si="10"/>
      </c>
      <c r="I34" s="31"/>
      <c r="J34" s="31"/>
      <c r="K34" s="30"/>
      <c r="L34" s="36">
        <f t="shared" si="3"/>
      </c>
      <c r="M34" s="57">
        <f t="shared" si="11"/>
      </c>
      <c r="N34" s="16"/>
      <c r="O34" s="64">
        <f t="shared" si="12"/>
      </c>
      <c r="P34" s="18">
        <f>IF(C34="","",IF(LENB(C34)+LENB(D34)&gt;=10,C34&amp;D34,IF(LENB(C34)+LENB(D34)&gt;=8,C34&amp;"  "&amp;D34,IF(LENB(C34)+LENB(D34)&gt;=6,C34&amp;"    "&amp;D34,C34&amp;"      "&amp;D34)))&amp;IF(G34="","",IF(LENB(G34)&gt;=2,G34,"("&amp;G34&amp;")")))</f>
      </c>
      <c r="Q34" s="19">
        <f t="shared" si="6"/>
      </c>
      <c r="R34" s="19">
        <f t="shared" si="7"/>
      </c>
      <c r="S34" s="19">
        <f t="shared" si="8"/>
      </c>
      <c r="T34" s="18">
        <f t="shared" si="13"/>
      </c>
      <c r="U34" s="18">
        <f t="shared" si="14"/>
      </c>
      <c r="V34" s="65"/>
    </row>
    <row r="35" spans="1:22" ht="24.75" customHeight="1">
      <c r="A35" s="53" t="s">
        <v>201</v>
      </c>
      <c r="B35" s="13"/>
      <c r="C35" s="13"/>
      <c r="D35" s="13"/>
      <c r="E35" s="13"/>
      <c r="F35" s="13"/>
      <c r="G35" s="148"/>
      <c r="H35" s="38">
        <f t="shared" si="10"/>
      </c>
      <c r="I35" s="31"/>
      <c r="J35" s="31"/>
      <c r="K35" s="30"/>
      <c r="L35" s="36">
        <f t="shared" si="3"/>
      </c>
      <c r="M35" s="57">
        <f t="shared" si="11"/>
      </c>
      <c r="N35" s="16"/>
      <c r="O35" s="64">
        <f t="shared" si="12"/>
      </c>
      <c r="P35" s="18">
        <f>IF(C35="","",IF(LENB(C35)+LENB(D35)&gt;=10,C35&amp;D35,IF(LENB(C35)+LENB(D35)&gt;=8,C35&amp;"  "&amp;D35,IF(LENB(C35)+LENB(D35)&gt;=6,C35&amp;"    "&amp;D35,C35&amp;"      "&amp;D35)))&amp;IF(G35="","",IF(LENB(G35)&gt;=2,G35,"("&amp;G35&amp;")")))</f>
      </c>
      <c r="Q35" s="19">
        <f t="shared" si="6"/>
      </c>
      <c r="R35" s="19">
        <f t="shared" si="7"/>
      </c>
      <c r="S35" s="19">
        <f t="shared" si="8"/>
      </c>
      <c r="T35" s="18">
        <f t="shared" si="13"/>
      </c>
      <c r="U35" s="18">
        <f t="shared" si="14"/>
      </c>
      <c r="V35" s="65"/>
    </row>
    <row r="36" spans="1:22" ht="24.75" customHeight="1">
      <c r="A36" s="53" t="s">
        <v>201</v>
      </c>
      <c r="B36" s="13"/>
      <c r="C36" s="13"/>
      <c r="D36" s="13"/>
      <c r="E36" s="13"/>
      <c r="F36" s="13"/>
      <c r="G36" s="148"/>
      <c r="H36" s="38">
        <f t="shared" si="10"/>
      </c>
      <c r="I36" s="31"/>
      <c r="J36" s="31"/>
      <c r="K36" s="30"/>
      <c r="L36" s="36">
        <f t="shared" si="3"/>
      </c>
      <c r="M36" s="57">
        <f t="shared" si="11"/>
      </c>
      <c r="N36" s="16"/>
      <c r="O36" s="64">
        <f t="shared" si="12"/>
      </c>
      <c r="P36" s="18">
        <f aca="true" t="shared" si="15" ref="P36:P43">IF(C36="","",IF(LENB(C36)+LENB(D36)&gt;=10,C36&amp;D36,IF(LENB(C36)+LENB(D36)&gt;=8,C36&amp;"  "&amp;D36,IF(LENB(C36)+LENB(D36)&gt;=6,C36&amp;"    "&amp;D36,C36&amp;"      "&amp;D36)))&amp;IF(G36="","",IF(LENB(G36)&gt;=2,G36,"("&amp;G36&amp;")")))</f>
      </c>
      <c r="Q36" s="19">
        <f t="shared" si="6"/>
      </c>
      <c r="R36" s="19">
        <f t="shared" si="7"/>
      </c>
      <c r="S36" s="19">
        <f t="shared" si="8"/>
      </c>
      <c r="T36" s="18">
        <f t="shared" si="13"/>
      </c>
      <c r="U36" s="18">
        <f t="shared" si="14"/>
      </c>
      <c r="V36" s="65"/>
    </row>
    <row r="37" spans="1:22" ht="24.75" customHeight="1" thickBot="1">
      <c r="A37" s="123" t="s">
        <v>201</v>
      </c>
      <c r="B37" s="13"/>
      <c r="C37" s="125"/>
      <c r="D37" s="125"/>
      <c r="E37" s="125"/>
      <c r="F37" s="125"/>
      <c r="G37" s="149"/>
      <c r="H37" s="126">
        <f t="shared" si="10"/>
      </c>
      <c r="I37" s="124"/>
      <c r="J37" s="124"/>
      <c r="K37" s="127"/>
      <c r="L37" s="128">
        <f t="shared" si="3"/>
      </c>
      <c r="M37" s="57">
        <f t="shared" si="11"/>
      </c>
      <c r="N37" s="16"/>
      <c r="O37" s="64">
        <f t="shared" si="12"/>
      </c>
      <c r="P37" s="18">
        <f t="shared" si="15"/>
      </c>
      <c r="Q37" s="19">
        <f t="shared" si="6"/>
      </c>
      <c r="R37" s="19">
        <f t="shared" si="7"/>
      </c>
      <c r="S37" s="19">
        <f t="shared" si="8"/>
      </c>
      <c r="T37" s="18">
        <f t="shared" si="13"/>
      </c>
      <c r="U37" s="18">
        <f t="shared" si="14"/>
      </c>
      <c r="V37" s="65"/>
    </row>
    <row r="38" spans="1:22" ht="24.75" customHeight="1" hidden="1" thickTop="1">
      <c r="A38" s="116"/>
      <c r="B38" s="117"/>
      <c r="C38" s="118"/>
      <c r="D38" s="118"/>
      <c r="E38" s="118"/>
      <c r="F38" s="118"/>
      <c r="G38" s="119"/>
      <c r="H38" s="120">
        <f t="shared" si="10"/>
      </c>
      <c r="I38" s="117"/>
      <c r="J38" s="117"/>
      <c r="K38" s="121"/>
      <c r="L38" s="122">
        <f t="shared" si="3"/>
      </c>
      <c r="M38" s="57">
        <f t="shared" si="11"/>
      </c>
      <c r="N38" s="16"/>
      <c r="O38" s="64">
        <f t="shared" si="12"/>
      </c>
      <c r="P38" s="18">
        <f t="shared" si="15"/>
      </c>
      <c r="Q38" s="19">
        <f t="shared" si="6"/>
      </c>
      <c r="R38" s="19">
        <f t="shared" si="7"/>
      </c>
      <c r="S38" s="19">
        <f t="shared" si="8"/>
      </c>
      <c r="T38" s="18">
        <f t="shared" si="13"/>
      </c>
      <c r="U38" s="18">
        <f t="shared" si="14"/>
      </c>
      <c r="V38" s="65"/>
    </row>
    <row r="39" spans="1:22" ht="24.75" customHeight="1" hidden="1">
      <c r="A39" s="53"/>
      <c r="B39" s="31"/>
      <c r="C39" s="13"/>
      <c r="D39" s="13"/>
      <c r="E39" s="13"/>
      <c r="F39" s="13"/>
      <c r="G39" s="56"/>
      <c r="H39" s="38">
        <f t="shared" si="10"/>
      </c>
      <c r="I39" s="31"/>
      <c r="J39" s="31"/>
      <c r="K39" s="30"/>
      <c r="L39" s="36">
        <f t="shared" si="3"/>
      </c>
      <c r="M39" s="57">
        <f t="shared" si="11"/>
      </c>
      <c r="N39" s="16"/>
      <c r="O39" s="64">
        <f t="shared" si="12"/>
      </c>
      <c r="P39" s="18">
        <f t="shared" si="15"/>
      </c>
      <c r="Q39" s="19">
        <f t="shared" si="6"/>
      </c>
      <c r="R39" s="19">
        <f t="shared" si="7"/>
      </c>
      <c r="S39" s="19">
        <f t="shared" si="8"/>
      </c>
      <c r="T39" s="18">
        <f t="shared" si="13"/>
      </c>
      <c r="U39" s="18">
        <f t="shared" si="14"/>
      </c>
      <c r="V39" s="65"/>
    </row>
    <row r="40" spans="1:22" ht="24.75" customHeight="1" hidden="1">
      <c r="A40" s="53"/>
      <c r="B40" s="31"/>
      <c r="C40" s="13"/>
      <c r="D40" s="13"/>
      <c r="E40" s="13"/>
      <c r="F40" s="13"/>
      <c r="G40" s="56"/>
      <c r="H40" s="38">
        <f t="shared" si="10"/>
      </c>
      <c r="I40" s="31"/>
      <c r="J40" s="31"/>
      <c r="K40" s="30"/>
      <c r="L40" s="36">
        <f t="shared" si="3"/>
      </c>
      <c r="M40" s="57">
        <f t="shared" si="11"/>
      </c>
      <c r="N40" s="16"/>
      <c r="O40" s="64">
        <f t="shared" si="12"/>
      </c>
      <c r="P40" s="18">
        <f t="shared" si="15"/>
      </c>
      <c r="Q40" s="19">
        <f t="shared" si="6"/>
      </c>
      <c r="R40" s="19">
        <f t="shared" si="7"/>
      </c>
      <c r="S40" s="19">
        <f t="shared" si="8"/>
      </c>
      <c r="T40" s="18">
        <f t="shared" si="13"/>
      </c>
      <c r="U40" s="18">
        <f t="shared" si="14"/>
      </c>
      <c r="V40" s="65"/>
    </row>
    <row r="41" spans="1:22" ht="24.75" customHeight="1" hidden="1">
      <c r="A41" s="53"/>
      <c r="B41" s="31"/>
      <c r="C41" s="13"/>
      <c r="D41" s="13"/>
      <c r="E41" s="13"/>
      <c r="F41" s="13"/>
      <c r="G41" s="56"/>
      <c r="H41" s="38">
        <f t="shared" si="10"/>
      </c>
      <c r="I41" s="31"/>
      <c r="J41" s="31"/>
      <c r="K41" s="30"/>
      <c r="L41" s="36">
        <f t="shared" si="3"/>
      </c>
      <c r="M41" s="57">
        <f t="shared" si="11"/>
      </c>
      <c r="N41" s="16"/>
      <c r="O41" s="64">
        <f t="shared" si="12"/>
      </c>
      <c r="P41" s="18">
        <f t="shared" si="15"/>
      </c>
      <c r="Q41" s="19">
        <f t="shared" si="6"/>
      </c>
      <c r="R41" s="19">
        <f t="shared" si="7"/>
      </c>
      <c r="S41" s="19">
        <f t="shared" si="8"/>
      </c>
      <c r="T41" s="18">
        <f t="shared" si="13"/>
      </c>
      <c r="U41" s="18">
        <f t="shared" si="14"/>
      </c>
      <c r="V41" s="65"/>
    </row>
    <row r="42" spans="1:22" ht="24.75" customHeight="1" hidden="1">
      <c r="A42" s="53"/>
      <c r="B42" s="31"/>
      <c r="C42" s="13"/>
      <c r="D42" s="13"/>
      <c r="E42" s="13"/>
      <c r="F42" s="13"/>
      <c r="G42" s="56"/>
      <c r="H42" s="38">
        <f t="shared" si="10"/>
      </c>
      <c r="I42" s="31"/>
      <c r="J42" s="31"/>
      <c r="K42" s="30"/>
      <c r="L42" s="36">
        <f t="shared" si="3"/>
      </c>
      <c r="M42" s="57">
        <f t="shared" si="11"/>
      </c>
      <c r="N42" s="16"/>
      <c r="O42" s="64">
        <f t="shared" si="12"/>
      </c>
      <c r="P42" s="18">
        <f t="shared" si="15"/>
      </c>
      <c r="Q42" s="19">
        <f t="shared" si="6"/>
      </c>
      <c r="R42" s="19">
        <f t="shared" si="7"/>
      </c>
      <c r="S42" s="19">
        <f t="shared" si="8"/>
      </c>
      <c r="T42" s="18">
        <f t="shared" si="13"/>
      </c>
      <c r="U42" s="18">
        <f t="shared" si="14"/>
      </c>
      <c r="V42" s="65"/>
    </row>
    <row r="43" spans="1:22" ht="24.75" customHeight="1" hidden="1" thickBot="1">
      <c r="A43" s="53"/>
      <c r="B43" s="31"/>
      <c r="C43" s="13"/>
      <c r="D43" s="13"/>
      <c r="E43" s="13"/>
      <c r="F43" s="13"/>
      <c r="G43" s="56"/>
      <c r="H43" s="38">
        <f t="shared" si="10"/>
      </c>
      <c r="I43" s="31"/>
      <c r="J43" s="31"/>
      <c r="K43" s="30"/>
      <c r="L43" s="36">
        <f t="shared" si="3"/>
      </c>
      <c r="M43" s="57">
        <f t="shared" si="11"/>
      </c>
      <c r="N43" s="16"/>
      <c r="O43" s="68">
        <f t="shared" si="12"/>
      </c>
      <c r="P43" s="18">
        <f t="shared" si="15"/>
      </c>
      <c r="Q43" s="70">
        <f t="shared" si="6"/>
      </c>
      <c r="R43" s="70">
        <f t="shared" si="7"/>
      </c>
      <c r="S43" s="70">
        <f t="shared" si="8"/>
      </c>
      <c r="T43" s="69">
        <f t="shared" si="13"/>
      </c>
      <c r="U43" s="69">
        <f t="shared" si="14"/>
      </c>
      <c r="V43" s="71"/>
    </row>
    <row r="44" spans="15:24" ht="24.75" customHeight="1" thickTop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>
        <f>IF(COUNT(L32:L37)&gt;=4,IF(LEN(C8)=4,28&amp;$C$8,C8),"")</f>
      </c>
      <c r="P45" s="20">
        <f>IF(O45="","",G8)</f>
      </c>
      <c r="Q45" s="20">
        <f>IF(O45="","",J8)</f>
      </c>
      <c r="R45" s="20">
        <f>IF(O45="","",VALUE(I32&amp;J32&amp;K32))</f>
      </c>
      <c r="S45" s="20">
        <f>IF($O$45="","",O32)</f>
      </c>
      <c r="T45" s="20">
        <f>IF($O$45="","",O33)</f>
      </c>
      <c r="U45" s="20">
        <f>IF($O$45="","",O34)</f>
      </c>
      <c r="V45" s="20">
        <f>IF($O$45="","",O35)</f>
      </c>
      <c r="W45" s="20">
        <f>IF($O$45="","",O36)</f>
      </c>
      <c r="X45" s="75">
        <f>IF($O$45="","",O37)</f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IF(O46="","",G19*100)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3.5" customHeight="1">
      <c r="A47" s="46" t="s">
        <v>119</v>
      </c>
      <c r="C47" s="42" t="s">
        <v>140</v>
      </c>
      <c r="D47" s="45" t="s">
        <v>141</v>
      </c>
      <c r="G47" s="14" t="s">
        <v>138</v>
      </c>
      <c r="H47" s="15" t="s">
        <v>139</v>
      </c>
      <c r="I47" s="15" t="s">
        <v>182</v>
      </c>
      <c r="J47" s="78" t="s">
        <v>178</v>
      </c>
      <c r="O47" s="41"/>
      <c r="P47" s="41"/>
      <c r="Q47" s="41"/>
      <c r="R47" s="41"/>
      <c r="S47" s="41"/>
      <c r="T47" s="41"/>
      <c r="U47" s="41"/>
      <c r="V47" s="41"/>
    </row>
    <row r="48" spans="1:22" ht="13.5" customHeight="1">
      <c r="A48" s="47" t="s">
        <v>202</v>
      </c>
      <c r="C48" s="17" t="str">
        <f>A48</f>
        <v>4X400m</v>
      </c>
      <c r="D48" s="50">
        <v>1</v>
      </c>
      <c r="G48" s="49">
        <v>1</v>
      </c>
      <c r="H48" s="20" t="s">
        <v>203</v>
      </c>
      <c r="I48" s="49">
        <v>4401</v>
      </c>
      <c r="J48" s="43" t="s">
        <v>204</v>
      </c>
      <c r="O48" s="41"/>
      <c r="P48" s="41"/>
      <c r="Q48" s="41"/>
      <c r="R48" s="41"/>
      <c r="S48" s="41"/>
      <c r="T48" s="41"/>
      <c r="U48" s="41"/>
      <c r="V48" s="41"/>
    </row>
    <row r="49" spans="1:22" ht="13.5" customHeight="1">
      <c r="A49" s="47"/>
      <c r="C49" s="17" t="str">
        <f>A49&amp;5</f>
        <v>5</v>
      </c>
      <c r="D49" s="50">
        <v>2</v>
      </c>
      <c r="G49" s="49">
        <v>2</v>
      </c>
      <c r="H49" s="20" t="s">
        <v>205</v>
      </c>
      <c r="I49" s="49">
        <v>4402</v>
      </c>
      <c r="J49" s="43" t="s">
        <v>206</v>
      </c>
      <c r="O49" s="41"/>
      <c r="P49" s="41"/>
      <c r="Q49" s="41"/>
      <c r="R49" s="41"/>
      <c r="S49" s="41"/>
      <c r="T49" s="41"/>
      <c r="U49" s="41"/>
      <c r="V49" s="41"/>
    </row>
    <row r="50" spans="1:22" ht="13.5" customHeight="1">
      <c r="A50" s="47"/>
      <c r="C50" s="17"/>
      <c r="D50" s="50"/>
      <c r="G50" s="49">
        <v>3</v>
      </c>
      <c r="H50" s="20" t="s">
        <v>207</v>
      </c>
      <c r="I50" s="49">
        <v>4403</v>
      </c>
      <c r="J50" s="43" t="s">
        <v>208</v>
      </c>
      <c r="O50" s="41"/>
      <c r="P50" s="41"/>
      <c r="Q50" s="41"/>
      <c r="R50" s="41"/>
      <c r="S50" s="41"/>
      <c r="T50" s="41"/>
      <c r="U50" s="41"/>
      <c r="V50" s="41"/>
    </row>
    <row r="51" spans="1:22" ht="13.5" customHeight="1">
      <c r="A51" s="47"/>
      <c r="C51" s="17"/>
      <c r="D51" s="50"/>
      <c r="G51" s="49">
        <v>4</v>
      </c>
      <c r="H51" s="20" t="s">
        <v>209</v>
      </c>
      <c r="I51" s="49" t="s">
        <v>243</v>
      </c>
      <c r="J51" s="43" t="s">
        <v>210</v>
      </c>
      <c r="O51" s="41"/>
      <c r="P51" s="41"/>
      <c r="Q51" s="41"/>
      <c r="R51" s="41"/>
      <c r="S51" s="41"/>
      <c r="T51" s="41"/>
      <c r="U51" s="41"/>
      <c r="V51" s="41"/>
    </row>
    <row r="52" spans="1:22" ht="13.5" customHeight="1">
      <c r="A52" s="47"/>
      <c r="C52" s="17"/>
      <c r="D52" s="50"/>
      <c r="G52" s="49">
        <v>5</v>
      </c>
      <c r="H52" s="20" t="s">
        <v>211</v>
      </c>
      <c r="I52" s="49" t="s">
        <v>244</v>
      </c>
      <c r="J52" s="43" t="s">
        <v>212</v>
      </c>
      <c r="O52" s="41"/>
      <c r="P52" s="41"/>
      <c r="Q52" s="41"/>
      <c r="R52" s="41"/>
      <c r="S52" s="41"/>
      <c r="T52" s="41"/>
      <c r="U52" s="41"/>
      <c r="V52" s="41"/>
    </row>
    <row r="53" spans="1:22" ht="13.5" customHeight="1">
      <c r="A53" s="47"/>
      <c r="C53" s="17"/>
      <c r="D53" s="50"/>
      <c r="G53" s="49">
        <v>6</v>
      </c>
      <c r="H53" s="20" t="s">
        <v>213</v>
      </c>
      <c r="I53" s="49" t="s">
        <v>245</v>
      </c>
      <c r="J53" s="43" t="s">
        <v>214</v>
      </c>
      <c r="O53" s="41"/>
      <c r="P53" s="41"/>
      <c r="Q53" s="41"/>
      <c r="R53" s="41"/>
      <c r="S53" s="41"/>
      <c r="T53" s="41"/>
      <c r="U53" s="41"/>
      <c r="V53" s="41"/>
    </row>
    <row r="54" spans="1:22" ht="13.5" customHeight="1">
      <c r="A54" s="47"/>
      <c r="C54" s="17"/>
      <c r="D54" s="50"/>
      <c r="G54" s="49">
        <v>7</v>
      </c>
      <c r="H54" s="20" t="s">
        <v>215</v>
      </c>
      <c r="I54" s="49" t="s">
        <v>246</v>
      </c>
      <c r="J54" s="110" t="s">
        <v>216</v>
      </c>
      <c r="O54" s="41"/>
      <c r="P54" s="41"/>
      <c r="Q54" s="41"/>
      <c r="R54" s="41"/>
      <c r="S54" s="41"/>
      <c r="T54" s="41"/>
      <c r="U54" s="41"/>
      <c r="V54" s="41"/>
    </row>
    <row r="55" spans="1:22" ht="13.5" customHeight="1">
      <c r="A55" s="47"/>
      <c r="C55" s="17"/>
      <c r="D55" s="50"/>
      <c r="G55" s="49">
        <v>8</v>
      </c>
      <c r="H55" s="20" t="s">
        <v>217</v>
      </c>
      <c r="I55" s="49" t="s">
        <v>247</v>
      </c>
      <c r="J55" s="43" t="s">
        <v>218</v>
      </c>
      <c r="O55" s="41"/>
      <c r="P55" s="41"/>
      <c r="Q55" s="41"/>
      <c r="R55" s="41"/>
      <c r="S55" s="41"/>
      <c r="T55" s="41"/>
      <c r="U55" s="41"/>
      <c r="V55" s="41"/>
    </row>
    <row r="56" spans="1:22" ht="13.5" customHeight="1">
      <c r="A56" s="47" t="s">
        <v>131</v>
      </c>
      <c r="C56" s="17" t="str">
        <f>A56&amp;5</f>
        <v>80mH5</v>
      </c>
      <c r="D56" s="50">
        <v>3</v>
      </c>
      <c r="G56" s="49">
        <v>9</v>
      </c>
      <c r="H56" s="20" t="s">
        <v>219</v>
      </c>
      <c r="I56" s="49" t="s">
        <v>248</v>
      </c>
      <c r="J56" s="43" t="s">
        <v>220</v>
      </c>
      <c r="O56" s="41"/>
      <c r="P56" s="41"/>
      <c r="Q56" s="41"/>
      <c r="R56" s="41"/>
      <c r="S56" s="41"/>
      <c r="T56" s="41"/>
      <c r="U56" s="41"/>
      <c r="V56" s="41"/>
    </row>
    <row r="57" spans="1:22" ht="13.5" customHeight="1">
      <c r="A57" s="47" t="s">
        <v>132</v>
      </c>
      <c r="C57" s="17" t="str">
        <f>A57&amp;5</f>
        <v>走高跳5</v>
      </c>
      <c r="D57" s="50">
        <v>4</v>
      </c>
      <c r="G57" s="49">
        <v>10</v>
      </c>
      <c r="H57" s="20" t="s">
        <v>221</v>
      </c>
      <c r="I57" s="49" t="s">
        <v>249</v>
      </c>
      <c r="J57" s="43" t="s">
        <v>222</v>
      </c>
      <c r="O57" s="41"/>
      <c r="P57" s="41"/>
      <c r="Q57" s="41"/>
      <c r="R57" s="41"/>
      <c r="S57" s="41"/>
      <c r="T57" s="41"/>
      <c r="U57" s="41"/>
      <c r="V57" s="41"/>
    </row>
    <row r="58" spans="1:22" ht="13.5" customHeight="1">
      <c r="A58" s="47" t="s">
        <v>133</v>
      </c>
      <c r="C58" s="17" t="str">
        <f>A59&amp;5</f>
        <v>ｿﾌﾄﾎﾞｰﾙ5</v>
      </c>
      <c r="D58" s="50">
        <v>5</v>
      </c>
      <c r="G58" s="49">
        <v>11</v>
      </c>
      <c r="H58" s="20" t="s">
        <v>223</v>
      </c>
      <c r="I58" s="49" t="s">
        <v>250</v>
      </c>
      <c r="J58" s="43" t="s">
        <v>224</v>
      </c>
      <c r="O58" s="41"/>
      <c r="P58" s="41"/>
      <c r="Q58" s="41"/>
      <c r="R58" s="41"/>
      <c r="S58" s="41"/>
      <c r="T58" s="41"/>
      <c r="U58" s="41"/>
      <c r="V58" s="41"/>
    </row>
    <row r="59" spans="1:22" ht="13.5" customHeight="1">
      <c r="A59" s="48" t="s">
        <v>144</v>
      </c>
      <c r="C59" s="17" t="str">
        <f>A48&amp;6</f>
        <v>4X400m6</v>
      </c>
      <c r="D59" s="50">
        <v>6</v>
      </c>
      <c r="G59" s="49">
        <v>12</v>
      </c>
      <c r="H59" s="20" t="s">
        <v>225</v>
      </c>
      <c r="I59" s="49" t="s">
        <v>251</v>
      </c>
      <c r="J59" s="43" t="s">
        <v>226</v>
      </c>
      <c r="O59" s="41"/>
      <c r="P59" s="41"/>
      <c r="Q59" s="41"/>
      <c r="R59" s="41"/>
      <c r="S59" s="41"/>
      <c r="T59" s="41"/>
      <c r="U59" s="41"/>
      <c r="V59" s="41"/>
    </row>
    <row r="60" spans="1:22" ht="13.5" customHeight="1">
      <c r="A60" s="40"/>
      <c r="C60" s="17" t="str">
        <f>A49&amp;6</f>
        <v>6</v>
      </c>
      <c r="D60" s="50">
        <v>7</v>
      </c>
      <c r="G60" s="49">
        <v>13</v>
      </c>
      <c r="H60" s="20" t="s">
        <v>227</v>
      </c>
      <c r="I60" s="49" t="s">
        <v>252</v>
      </c>
      <c r="J60" s="110" t="s">
        <v>228</v>
      </c>
      <c r="O60" s="41"/>
      <c r="P60" s="41"/>
      <c r="Q60" s="41"/>
      <c r="R60" s="41"/>
      <c r="S60" s="41"/>
      <c r="T60" s="41"/>
      <c r="U60" s="41"/>
      <c r="V60" s="41"/>
    </row>
    <row r="61" spans="1:22" ht="13.5" customHeight="1">
      <c r="A61" s="40"/>
      <c r="C61" s="17" t="str">
        <f>A56&amp;6</f>
        <v>80mH6</v>
      </c>
      <c r="D61" s="50">
        <v>3</v>
      </c>
      <c r="G61" s="49">
        <v>14</v>
      </c>
      <c r="H61" s="20" t="s">
        <v>229</v>
      </c>
      <c r="I61" s="49" t="s">
        <v>253</v>
      </c>
      <c r="J61" s="43" t="s">
        <v>230</v>
      </c>
      <c r="O61" s="41"/>
      <c r="P61" s="41"/>
      <c r="Q61" s="41"/>
      <c r="R61" s="41"/>
      <c r="S61" s="41"/>
      <c r="T61" s="41"/>
      <c r="U61" s="41"/>
      <c r="V61" s="41"/>
    </row>
    <row r="62" spans="1:22" ht="13.5" customHeight="1">
      <c r="A62" s="40"/>
      <c r="C62" s="17" t="str">
        <f>A57&amp;6</f>
        <v>走高跳6</v>
      </c>
      <c r="D62" s="50">
        <v>8</v>
      </c>
      <c r="G62" s="49">
        <v>15</v>
      </c>
      <c r="H62" s="20" t="s">
        <v>231</v>
      </c>
      <c r="I62" s="49" t="s">
        <v>254</v>
      </c>
      <c r="J62" s="110" t="s">
        <v>232</v>
      </c>
      <c r="O62" s="41"/>
      <c r="P62" s="41"/>
      <c r="Q62" s="41"/>
      <c r="R62" s="41"/>
      <c r="S62" s="41"/>
      <c r="T62" s="41"/>
      <c r="U62" s="41"/>
      <c r="V62" s="41"/>
    </row>
    <row r="63" spans="1:22" ht="13.5" customHeight="1">
      <c r="A63" s="40"/>
      <c r="C63" s="21" t="str">
        <f>A59&amp;6</f>
        <v>ｿﾌﾄﾎﾞｰﾙ6</v>
      </c>
      <c r="D63" s="51">
        <v>9</v>
      </c>
      <c r="G63" s="49">
        <v>16</v>
      </c>
      <c r="H63" s="20" t="s">
        <v>233</v>
      </c>
      <c r="I63" s="49" t="s">
        <v>255</v>
      </c>
      <c r="J63" s="43" t="s">
        <v>234</v>
      </c>
      <c r="O63" s="41"/>
      <c r="P63" s="41"/>
      <c r="Q63" s="41"/>
      <c r="R63" s="41"/>
      <c r="S63" s="41"/>
      <c r="T63" s="41"/>
      <c r="U63" s="41"/>
      <c r="V63" s="41"/>
    </row>
    <row r="64" spans="1:22" ht="13.5" customHeight="1">
      <c r="A64" s="40"/>
      <c r="G64" s="49">
        <v>17</v>
      </c>
      <c r="H64" s="20" t="s">
        <v>235</v>
      </c>
      <c r="I64" s="49" t="s">
        <v>256</v>
      </c>
      <c r="J64" s="110" t="s">
        <v>236</v>
      </c>
      <c r="O64" s="41"/>
      <c r="P64" s="41"/>
      <c r="Q64" s="41"/>
      <c r="R64" s="41"/>
      <c r="S64" s="41"/>
      <c r="T64" s="41"/>
      <c r="U64" s="41"/>
      <c r="V64" s="41"/>
    </row>
    <row r="65" spans="1:22" ht="13.5" customHeight="1">
      <c r="A65" s="40"/>
      <c r="G65" s="49">
        <v>18</v>
      </c>
      <c r="H65" s="20" t="s">
        <v>237</v>
      </c>
      <c r="I65" s="49" t="s">
        <v>257</v>
      </c>
      <c r="J65" s="43" t="s">
        <v>238</v>
      </c>
      <c r="O65" s="41"/>
      <c r="P65" s="41"/>
      <c r="Q65" s="41"/>
      <c r="R65" s="41"/>
      <c r="S65" s="41"/>
      <c r="T65" s="41"/>
      <c r="U65" s="41"/>
      <c r="V65" s="41"/>
    </row>
    <row r="66" spans="1:22" ht="13.5" customHeight="1">
      <c r="A66" s="40"/>
      <c r="G66" s="49">
        <v>19</v>
      </c>
      <c r="H66" s="20" t="s">
        <v>239</v>
      </c>
      <c r="I66" s="49" t="s">
        <v>258</v>
      </c>
      <c r="J66" s="43" t="s">
        <v>240</v>
      </c>
      <c r="O66" s="41"/>
      <c r="P66" s="41"/>
      <c r="Q66" s="41"/>
      <c r="R66" s="41"/>
      <c r="S66" s="41"/>
      <c r="T66" s="41"/>
      <c r="U66" s="41"/>
      <c r="V66" s="41"/>
    </row>
    <row r="67" spans="1:22" ht="13.5" customHeight="1">
      <c r="A67" s="40"/>
      <c r="G67" s="49">
        <v>20</v>
      </c>
      <c r="H67" s="20" t="s">
        <v>241</v>
      </c>
      <c r="I67" s="49" t="s">
        <v>259</v>
      </c>
      <c r="J67" s="43" t="s">
        <v>242</v>
      </c>
      <c r="O67" s="41"/>
      <c r="P67" s="41"/>
      <c r="Q67" s="41"/>
      <c r="R67" s="41"/>
      <c r="S67" s="41"/>
      <c r="T67" s="41"/>
      <c r="U67" s="41"/>
      <c r="V67" s="41"/>
    </row>
    <row r="68" spans="1:22" ht="13.5" customHeight="1">
      <c r="A68" s="40"/>
      <c r="G68" s="49">
        <v>21</v>
      </c>
      <c r="H68" s="20" t="s">
        <v>265</v>
      </c>
      <c r="I68" s="49">
        <v>491021</v>
      </c>
      <c r="J68" s="43" t="s">
        <v>266</v>
      </c>
      <c r="O68" s="41"/>
      <c r="P68" s="41"/>
      <c r="Q68" s="41"/>
      <c r="R68" s="41"/>
      <c r="S68" s="41"/>
      <c r="T68" s="41"/>
      <c r="U68" s="41"/>
      <c r="V68" s="41"/>
    </row>
    <row r="69" spans="1:22" ht="13.5" customHeight="1">
      <c r="A69" s="40"/>
      <c r="G69" s="49">
        <v>22</v>
      </c>
      <c r="H69" s="20"/>
      <c r="I69" s="49" t="s">
        <v>123</v>
      </c>
      <c r="J69" s="43"/>
      <c r="O69" s="41"/>
      <c r="P69" s="41"/>
      <c r="Q69" s="41"/>
      <c r="R69" s="41"/>
      <c r="S69" s="41"/>
      <c r="T69" s="41"/>
      <c r="U69" s="41"/>
      <c r="V69" s="41"/>
    </row>
    <row r="70" spans="1:22" ht="13.5" customHeight="1">
      <c r="A70" s="40"/>
      <c r="G70" s="49">
        <v>23</v>
      </c>
      <c r="H70" s="20"/>
      <c r="I70" s="49" t="s">
        <v>123</v>
      </c>
      <c r="J70" s="43"/>
      <c r="O70" s="41"/>
      <c r="P70" s="41"/>
      <c r="Q70" s="41"/>
      <c r="R70" s="41"/>
      <c r="S70" s="41"/>
      <c r="T70" s="41"/>
      <c r="U70" s="41"/>
      <c r="V70" s="41"/>
    </row>
    <row r="71" spans="1:22" ht="13.5" customHeight="1">
      <c r="A71" s="40"/>
      <c r="G71" s="49">
        <v>24</v>
      </c>
      <c r="H71" s="20"/>
      <c r="I71" s="49" t="s">
        <v>123</v>
      </c>
      <c r="J71" s="43"/>
      <c r="O71" s="41"/>
      <c r="P71" s="41"/>
      <c r="Q71" s="41"/>
      <c r="R71" s="41"/>
      <c r="S71" s="41"/>
      <c r="T71" s="41"/>
      <c r="U71" s="41"/>
      <c r="V71" s="41"/>
    </row>
    <row r="72" spans="1:10" ht="13.5" customHeight="1">
      <c r="A72" s="40"/>
      <c r="G72" s="49">
        <v>25</v>
      </c>
      <c r="H72" s="20"/>
      <c r="I72" s="49" t="s">
        <v>123</v>
      </c>
      <c r="J72" s="43"/>
    </row>
    <row r="73" spans="1:10" ht="13.5" customHeight="1">
      <c r="A73" s="40"/>
      <c r="G73" s="49">
        <v>26</v>
      </c>
      <c r="H73" s="20"/>
      <c r="I73" s="49" t="s">
        <v>123</v>
      </c>
      <c r="J73" s="43"/>
    </row>
    <row r="74" spans="1:10" ht="13.5" customHeight="1">
      <c r="A74" s="40"/>
      <c r="G74" s="49">
        <v>27</v>
      </c>
      <c r="H74" s="20"/>
      <c r="I74" s="49" t="s">
        <v>123</v>
      </c>
      <c r="J74" s="43"/>
    </row>
    <row r="75" spans="1:10" ht="13.5" customHeight="1">
      <c r="A75" s="40"/>
      <c r="G75" s="49">
        <v>28</v>
      </c>
      <c r="H75" s="20"/>
      <c r="I75" s="49" t="s">
        <v>123</v>
      </c>
      <c r="J75" s="43"/>
    </row>
    <row r="76" spans="1:10" ht="13.5" customHeight="1">
      <c r="A76" s="40"/>
      <c r="G76" s="49">
        <v>29</v>
      </c>
      <c r="H76" s="20"/>
      <c r="I76" s="49" t="s">
        <v>123</v>
      </c>
      <c r="J76" s="43"/>
    </row>
    <row r="77" spans="1:10" ht="13.5" customHeight="1">
      <c r="A77" s="40"/>
      <c r="G77" s="49">
        <v>30</v>
      </c>
      <c r="H77" s="20"/>
      <c r="I77" s="49" t="s">
        <v>123</v>
      </c>
      <c r="J77" s="43"/>
    </row>
    <row r="78" spans="1:10" ht="13.5" customHeight="1">
      <c r="A78" s="40"/>
      <c r="G78" s="49">
        <v>31</v>
      </c>
      <c r="H78" s="20"/>
      <c r="I78" s="49" t="s">
        <v>123</v>
      </c>
      <c r="J78" s="43"/>
    </row>
    <row r="79" spans="1:10" ht="13.5" customHeight="1">
      <c r="A79" s="40"/>
      <c r="G79" s="49">
        <v>32</v>
      </c>
      <c r="H79" s="20"/>
      <c r="I79" s="49" t="s">
        <v>123</v>
      </c>
      <c r="J79" s="43"/>
    </row>
    <row r="80" spans="1:10" ht="13.5" customHeight="1">
      <c r="A80" s="40"/>
      <c r="G80" s="49">
        <v>33</v>
      </c>
      <c r="H80" s="20"/>
      <c r="I80" s="49" t="s">
        <v>123</v>
      </c>
      <c r="J80" s="110"/>
    </row>
    <row r="81" spans="1:10" ht="13.5" customHeight="1">
      <c r="A81" s="40"/>
      <c r="G81" s="49">
        <v>34</v>
      </c>
      <c r="H81" s="20"/>
      <c r="I81" s="49" t="s">
        <v>123</v>
      </c>
      <c r="J81" s="43"/>
    </row>
    <row r="82" spans="1:10" ht="13.5" customHeight="1">
      <c r="A82" s="40"/>
      <c r="G82" s="49">
        <v>35</v>
      </c>
      <c r="H82" s="20"/>
      <c r="I82" s="49" t="s">
        <v>123</v>
      </c>
      <c r="J82" s="43"/>
    </row>
    <row r="83" spans="1:10" ht="13.5" customHeight="1">
      <c r="A83" s="40"/>
      <c r="G83" s="49">
        <v>36</v>
      </c>
      <c r="H83" s="20"/>
      <c r="I83" s="49" t="s">
        <v>123</v>
      </c>
      <c r="J83" s="43"/>
    </row>
    <row r="84" spans="1:10" ht="13.5" customHeight="1">
      <c r="A84" s="40"/>
      <c r="G84" s="49">
        <v>37</v>
      </c>
      <c r="H84" s="20"/>
      <c r="I84" s="49" t="s">
        <v>123</v>
      </c>
      <c r="J84" s="43"/>
    </row>
    <row r="85" spans="1:10" ht="13.5" customHeight="1">
      <c r="A85" s="40"/>
      <c r="G85" s="49">
        <v>38</v>
      </c>
      <c r="H85" s="20"/>
      <c r="I85" s="49" t="s">
        <v>123</v>
      </c>
      <c r="J85" s="43"/>
    </row>
    <row r="86" spans="1:10" ht="13.5" customHeight="1">
      <c r="A86" s="40"/>
      <c r="G86" s="49">
        <v>39</v>
      </c>
      <c r="H86" s="20"/>
      <c r="I86" s="49" t="s">
        <v>123</v>
      </c>
      <c r="J86" s="43"/>
    </row>
    <row r="87" spans="1:10" ht="13.5" customHeight="1">
      <c r="A87" s="40"/>
      <c r="G87" s="49">
        <v>40</v>
      </c>
      <c r="H87" s="20"/>
      <c r="I87" s="49" t="s">
        <v>123</v>
      </c>
      <c r="J87" s="43"/>
    </row>
    <row r="88" spans="1:10" ht="13.5" customHeight="1">
      <c r="A88" s="40"/>
      <c r="G88" s="49">
        <v>41</v>
      </c>
      <c r="H88" s="20"/>
      <c r="I88" s="49" t="s">
        <v>123</v>
      </c>
      <c r="J88" s="43"/>
    </row>
    <row r="89" spans="1:10" ht="13.5" customHeight="1">
      <c r="A89" s="40"/>
      <c r="G89" s="49">
        <v>42</v>
      </c>
      <c r="H89" s="20"/>
      <c r="I89" s="49" t="s">
        <v>123</v>
      </c>
      <c r="J89" s="43"/>
    </row>
    <row r="90" spans="1:10" ht="13.5" customHeight="1">
      <c r="A90" s="40"/>
      <c r="G90" s="49">
        <v>43</v>
      </c>
      <c r="H90" s="20"/>
      <c r="I90" s="49" t="s">
        <v>123</v>
      </c>
      <c r="J90" s="43"/>
    </row>
    <row r="91" spans="1:10" ht="13.5" customHeight="1">
      <c r="A91" s="40"/>
      <c r="G91" s="49">
        <v>44</v>
      </c>
      <c r="H91" s="20"/>
      <c r="I91" s="49" t="s">
        <v>123</v>
      </c>
      <c r="J91" s="43"/>
    </row>
    <row r="92" spans="1:10" ht="13.5" customHeight="1">
      <c r="A92" s="40"/>
      <c r="G92" s="49">
        <v>45</v>
      </c>
      <c r="H92" s="20"/>
      <c r="I92" s="49" t="s">
        <v>123</v>
      </c>
      <c r="J92" s="43"/>
    </row>
    <row r="93" spans="1:10" ht="13.5" customHeight="1">
      <c r="A93" s="40"/>
      <c r="G93" s="49">
        <v>46</v>
      </c>
      <c r="H93" s="20"/>
      <c r="I93" s="49" t="s">
        <v>123</v>
      </c>
      <c r="J93" s="43"/>
    </row>
    <row r="94" spans="1:10" ht="13.5" customHeight="1">
      <c r="A94" s="40"/>
      <c r="G94" s="49">
        <v>47</v>
      </c>
      <c r="H94" s="20"/>
      <c r="I94" s="49" t="s">
        <v>123</v>
      </c>
      <c r="J94" s="43"/>
    </row>
    <row r="95" spans="1:10" ht="13.5" customHeight="1">
      <c r="A95" s="40"/>
      <c r="G95" s="49">
        <v>48</v>
      </c>
      <c r="H95" s="20"/>
      <c r="I95" s="49" t="s">
        <v>123</v>
      </c>
      <c r="J95" s="110"/>
    </row>
    <row r="96" spans="1:10" ht="13.5" customHeight="1">
      <c r="A96" s="40"/>
      <c r="G96" s="49">
        <v>49</v>
      </c>
      <c r="H96" s="20"/>
      <c r="I96" s="49" t="s">
        <v>123</v>
      </c>
      <c r="J96" s="43"/>
    </row>
    <row r="97" spans="1:10" ht="13.5" customHeight="1">
      <c r="A97" s="40"/>
      <c r="G97" s="49">
        <v>50</v>
      </c>
      <c r="H97" s="20"/>
      <c r="I97" s="49" t="s">
        <v>123</v>
      </c>
      <c r="J97" s="43"/>
    </row>
    <row r="98" spans="1:10" ht="13.5" customHeight="1">
      <c r="A98" s="40"/>
      <c r="G98" s="49">
        <v>51</v>
      </c>
      <c r="H98" s="20"/>
      <c r="I98" s="49" t="s">
        <v>123</v>
      </c>
      <c r="J98" s="110"/>
    </row>
    <row r="99" spans="1:10" ht="13.5" customHeight="1">
      <c r="A99" s="40"/>
      <c r="G99" s="49">
        <v>52</v>
      </c>
      <c r="H99" s="20"/>
      <c r="I99" s="49" t="s">
        <v>123</v>
      </c>
      <c r="J99" s="110"/>
    </row>
    <row r="100" spans="1:10" ht="13.5" customHeight="1">
      <c r="A100" s="40"/>
      <c r="G100" s="49">
        <v>53</v>
      </c>
      <c r="H100" s="20"/>
      <c r="I100" s="49" t="s">
        <v>123</v>
      </c>
      <c r="J100" s="43"/>
    </row>
    <row r="101" spans="1:10" ht="13.5" customHeight="1">
      <c r="A101" s="40"/>
      <c r="G101" s="49">
        <v>54</v>
      </c>
      <c r="H101" s="20"/>
      <c r="I101" s="49" t="s">
        <v>123</v>
      </c>
      <c r="J101" s="43"/>
    </row>
    <row r="102" spans="1:10" ht="13.5" customHeight="1">
      <c r="A102" s="40"/>
      <c r="G102" s="49">
        <v>55</v>
      </c>
      <c r="H102" s="20"/>
      <c r="I102" s="49" t="s">
        <v>123</v>
      </c>
      <c r="J102" s="43"/>
    </row>
    <row r="103" spans="1:10" ht="13.5" customHeight="1">
      <c r="A103" s="40"/>
      <c r="G103" s="49">
        <v>56</v>
      </c>
      <c r="H103" s="20"/>
      <c r="I103" s="49" t="s">
        <v>123</v>
      </c>
      <c r="J103" s="43"/>
    </row>
    <row r="104" spans="1:10" ht="13.5" customHeight="1">
      <c r="A104" s="40"/>
      <c r="G104" s="49">
        <v>57</v>
      </c>
      <c r="H104" s="20"/>
      <c r="I104" s="49" t="s">
        <v>123</v>
      </c>
      <c r="J104" s="43"/>
    </row>
    <row r="105" spans="1:10" ht="13.5" customHeight="1">
      <c r="A105" s="40"/>
      <c r="G105" s="49">
        <v>58</v>
      </c>
      <c r="H105" s="20"/>
      <c r="I105" s="49" t="s">
        <v>123</v>
      </c>
      <c r="J105" s="43"/>
    </row>
    <row r="106" spans="1:10" ht="13.5" customHeight="1">
      <c r="A106" s="40"/>
      <c r="G106" s="49">
        <v>59</v>
      </c>
      <c r="H106" s="20"/>
      <c r="I106" s="49" t="s">
        <v>123</v>
      </c>
      <c r="J106" s="43"/>
    </row>
    <row r="107" spans="1:10" ht="13.5" customHeight="1">
      <c r="A107" s="40"/>
      <c r="G107" s="49">
        <v>60</v>
      </c>
      <c r="H107" s="20"/>
      <c r="I107" s="49" t="s">
        <v>123</v>
      </c>
      <c r="J107" s="110"/>
    </row>
    <row r="108" spans="1:10" ht="13.5" customHeight="1">
      <c r="A108" s="40"/>
      <c r="G108" s="49">
        <v>61</v>
      </c>
      <c r="H108" s="20"/>
      <c r="I108" s="49" t="s">
        <v>123</v>
      </c>
      <c r="J108" s="43"/>
    </row>
    <row r="109" spans="1:10" ht="13.5" customHeight="1">
      <c r="A109" s="41"/>
      <c r="G109" s="49">
        <v>62</v>
      </c>
      <c r="H109" s="20"/>
      <c r="I109" s="49" t="s">
        <v>123</v>
      </c>
      <c r="J109" s="110"/>
    </row>
    <row r="110" spans="1:10" ht="13.5" customHeight="1">
      <c r="A110" s="41"/>
      <c r="G110" s="49">
        <v>63</v>
      </c>
      <c r="H110" s="20"/>
      <c r="I110" s="49" t="s">
        <v>123</v>
      </c>
      <c r="J110" s="43"/>
    </row>
    <row r="111" spans="1:10" ht="13.5" customHeight="1">
      <c r="A111" s="41"/>
      <c r="G111" s="49">
        <v>64</v>
      </c>
      <c r="H111" s="20"/>
      <c r="I111" s="49" t="s">
        <v>123</v>
      </c>
      <c r="J111" s="110"/>
    </row>
    <row r="112" spans="1:10" ht="13.5" customHeight="1">
      <c r="A112" s="41"/>
      <c r="G112" s="49">
        <v>65</v>
      </c>
      <c r="H112" s="20"/>
      <c r="I112" s="49" t="s">
        <v>123</v>
      </c>
      <c r="J112" s="43"/>
    </row>
    <row r="113" spans="1:10" ht="13.5" customHeight="1">
      <c r="A113" s="41"/>
      <c r="G113" s="49">
        <v>66</v>
      </c>
      <c r="H113" s="20"/>
      <c r="I113" s="49" t="s">
        <v>123</v>
      </c>
      <c r="J113" s="43"/>
    </row>
    <row r="114" spans="1:10" ht="13.5" customHeight="1">
      <c r="A114" s="41"/>
      <c r="G114" s="49">
        <v>67</v>
      </c>
      <c r="H114" s="20"/>
      <c r="I114" s="49" t="s">
        <v>123</v>
      </c>
      <c r="J114" s="43"/>
    </row>
    <row r="115" spans="1:10" ht="13.5" customHeight="1">
      <c r="A115" s="41"/>
      <c r="G115" s="49">
        <v>68</v>
      </c>
      <c r="H115" s="20"/>
      <c r="I115" s="49" t="s">
        <v>123</v>
      </c>
      <c r="J115" s="43"/>
    </row>
    <row r="116" spans="1:10" ht="13.5" customHeight="1">
      <c r="A116" s="41"/>
      <c r="G116" s="49">
        <v>69</v>
      </c>
      <c r="H116" s="20"/>
      <c r="I116" s="49" t="s">
        <v>123</v>
      </c>
      <c r="J116" s="43"/>
    </row>
    <row r="117" spans="1:10" ht="13.5" customHeight="1">
      <c r="A117" s="41"/>
      <c r="G117" s="49">
        <v>70</v>
      </c>
      <c r="H117" s="20"/>
      <c r="I117" s="79" t="s">
        <v>123</v>
      </c>
      <c r="J117" s="43"/>
    </row>
    <row r="118" spans="1:10" ht="13.5" customHeight="1">
      <c r="A118" s="41"/>
      <c r="G118" s="49">
        <v>71</v>
      </c>
      <c r="H118" s="20"/>
      <c r="I118" s="79" t="s">
        <v>123</v>
      </c>
      <c r="J118" s="43"/>
    </row>
    <row r="119" spans="1:10" ht="13.5" customHeight="1">
      <c r="A119" s="41"/>
      <c r="G119" s="49">
        <v>72</v>
      </c>
      <c r="H119" s="20"/>
      <c r="I119" s="79" t="s">
        <v>123</v>
      </c>
      <c r="J119" s="43"/>
    </row>
    <row r="120" spans="1:10" ht="13.5" customHeight="1">
      <c r="A120" s="41"/>
      <c r="G120" s="49">
        <v>73</v>
      </c>
      <c r="H120" s="20"/>
      <c r="I120" s="79" t="s">
        <v>123</v>
      </c>
      <c r="J120" s="43"/>
    </row>
    <row r="121" spans="1:10" ht="13.5" customHeight="1">
      <c r="A121" s="41"/>
      <c r="G121" s="49">
        <v>74</v>
      </c>
      <c r="H121" s="20"/>
      <c r="I121" s="79" t="s">
        <v>123</v>
      </c>
      <c r="J121" s="43"/>
    </row>
    <row r="122" spans="1:10" ht="13.5" customHeight="1">
      <c r="A122" s="41"/>
      <c r="G122" s="49">
        <v>75</v>
      </c>
      <c r="H122" s="20"/>
      <c r="I122" s="79" t="s">
        <v>123</v>
      </c>
      <c r="J122" s="43"/>
    </row>
    <row r="123" spans="1:10" ht="13.5" customHeight="1">
      <c r="A123" s="41"/>
      <c r="G123" s="49">
        <v>76</v>
      </c>
      <c r="H123" s="20"/>
      <c r="I123" s="79" t="s">
        <v>123</v>
      </c>
      <c r="J123" s="43"/>
    </row>
    <row r="124" spans="1:10" ht="13.5" customHeight="1">
      <c r="A124" s="41"/>
      <c r="G124" s="49">
        <v>77</v>
      </c>
      <c r="H124" s="20"/>
      <c r="I124" s="79" t="s">
        <v>123</v>
      </c>
      <c r="J124" s="43"/>
    </row>
    <row r="125" spans="1:10" ht="13.5" customHeight="1">
      <c r="A125" s="41"/>
      <c r="G125" s="49">
        <v>78</v>
      </c>
      <c r="H125" s="20"/>
      <c r="I125" s="79" t="s">
        <v>123</v>
      </c>
      <c r="J125" s="43"/>
    </row>
    <row r="126" spans="1:10" ht="13.5" customHeight="1">
      <c r="A126" s="41"/>
      <c r="G126" s="49">
        <v>79</v>
      </c>
      <c r="H126" s="20"/>
      <c r="I126" s="79" t="s">
        <v>123</v>
      </c>
      <c r="J126" s="43"/>
    </row>
    <row r="127" spans="1:10" ht="13.5" customHeight="1">
      <c r="A127" s="41"/>
      <c r="G127" s="49">
        <v>80</v>
      </c>
      <c r="H127" s="20"/>
      <c r="I127" s="79" t="s">
        <v>123</v>
      </c>
      <c r="J127" s="43"/>
    </row>
    <row r="128" spans="1:10" ht="13.5" customHeight="1">
      <c r="A128" s="41"/>
      <c r="G128" s="49">
        <v>81</v>
      </c>
      <c r="H128" s="20"/>
      <c r="I128" s="79" t="s">
        <v>123</v>
      </c>
      <c r="J128" s="43"/>
    </row>
    <row r="129" spans="1:10" ht="13.5" customHeight="1">
      <c r="A129" s="41"/>
      <c r="G129" s="49">
        <v>82</v>
      </c>
      <c r="H129" s="20"/>
      <c r="I129" s="79" t="s">
        <v>123</v>
      </c>
      <c r="J129" s="43"/>
    </row>
    <row r="130" spans="1:10" ht="13.5" customHeight="1">
      <c r="A130" s="41"/>
      <c r="G130" s="49">
        <v>83</v>
      </c>
      <c r="H130" s="20"/>
      <c r="I130" s="79" t="s">
        <v>123</v>
      </c>
      <c r="J130" s="43"/>
    </row>
    <row r="131" spans="1:10" ht="13.5" customHeight="1">
      <c r="A131" s="41"/>
      <c r="G131" s="49">
        <v>84</v>
      </c>
      <c r="H131" s="20"/>
      <c r="I131" s="79" t="s">
        <v>123</v>
      </c>
      <c r="J131" s="43"/>
    </row>
    <row r="132" spans="1:10" ht="13.5" customHeight="1">
      <c r="A132" s="41"/>
      <c r="G132" s="49">
        <v>85</v>
      </c>
      <c r="H132" s="20"/>
      <c r="I132" s="79" t="s">
        <v>123</v>
      </c>
      <c r="J132" s="43"/>
    </row>
    <row r="133" spans="1:10" ht="13.5" customHeight="1">
      <c r="A133" s="41"/>
      <c r="G133" s="49">
        <v>86</v>
      </c>
      <c r="H133" s="20"/>
      <c r="I133" s="79" t="s">
        <v>123</v>
      </c>
      <c r="J133" s="43"/>
    </row>
    <row r="134" spans="1:10" ht="13.5" customHeight="1">
      <c r="A134" s="41"/>
      <c r="G134" s="49">
        <v>87</v>
      </c>
      <c r="H134" s="20"/>
      <c r="I134" s="79" t="s">
        <v>123</v>
      </c>
      <c r="J134" s="43"/>
    </row>
    <row r="135" spans="1:10" ht="13.5" customHeight="1">
      <c r="A135" s="41"/>
      <c r="G135" s="49">
        <v>88</v>
      </c>
      <c r="H135" s="20"/>
      <c r="I135" s="79" t="s">
        <v>123</v>
      </c>
      <c r="J135" s="43"/>
    </row>
    <row r="136" spans="1:10" ht="13.5" customHeight="1">
      <c r="A136" s="41"/>
      <c r="G136" s="49">
        <v>89</v>
      </c>
      <c r="H136" s="20"/>
      <c r="I136" s="79" t="s">
        <v>123</v>
      </c>
      <c r="J136" s="43"/>
    </row>
    <row r="137" spans="1:10" ht="13.5" customHeight="1">
      <c r="A137" s="41"/>
      <c r="G137" s="49">
        <v>90</v>
      </c>
      <c r="H137" s="20"/>
      <c r="I137" s="79" t="s">
        <v>123</v>
      </c>
      <c r="J137" s="43"/>
    </row>
    <row r="138" spans="1:10" ht="13.5" customHeight="1">
      <c r="A138" s="41"/>
      <c r="G138" s="49">
        <v>91</v>
      </c>
      <c r="H138" s="20"/>
      <c r="I138" s="79" t="s">
        <v>123</v>
      </c>
      <c r="J138" s="43"/>
    </row>
    <row r="139" spans="1:10" ht="13.5" customHeight="1">
      <c r="A139" s="41"/>
      <c r="G139" s="49">
        <v>92</v>
      </c>
      <c r="H139" s="20"/>
      <c r="I139" s="79" t="s">
        <v>123</v>
      </c>
      <c r="J139" s="43"/>
    </row>
    <row r="140" spans="1:10" ht="13.5" customHeight="1">
      <c r="A140" s="41"/>
      <c r="G140" s="49">
        <v>93</v>
      </c>
      <c r="H140" s="20"/>
      <c r="I140" s="79" t="s">
        <v>123</v>
      </c>
      <c r="J140" s="43"/>
    </row>
    <row r="141" spans="1:10" ht="13.5" customHeight="1">
      <c r="A141" s="41"/>
      <c r="G141" s="49">
        <v>94</v>
      </c>
      <c r="H141" s="20"/>
      <c r="I141" s="79" t="s">
        <v>123</v>
      </c>
      <c r="J141" s="43"/>
    </row>
    <row r="142" spans="1:10" ht="13.5" customHeight="1">
      <c r="A142" s="41"/>
      <c r="G142" s="49">
        <v>95</v>
      </c>
      <c r="H142" s="20"/>
      <c r="I142" s="79" t="s">
        <v>123</v>
      </c>
      <c r="J142" s="43"/>
    </row>
    <row r="143" spans="1:10" ht="13.5" customHeight="1">
      <c r="A143" s="41"/>
      <c r="G143" s="49">
        <v>96</v>
      </c>
      <c r="H143" s="20"/>
      <c r="I143" s="79" t="s">
        <v>123</v>
      </c>
      <c r="J143" s="43"/>
    </row>
    <row r="144" spans="1:10" ht="13.5" customHeight="1">
      <c r="A144" s="41"/>
      <c r="G144" s="49">
        <v>97</v>
      </c>
      <c r="H144" s="20"/>
      <c r="I144" s="79" t="s">
        <v>123</v>
      </c>
      <c r="J144" s="110"/>
    </row>
    <row r="145" spans="1:10" ht="13.5" customHeight="1">
      <c r="A145" s="41"/>
      <c r="G145" s="49">
        <v>98</v>
      </c>
      <c r="H145" s="20"/>
      <c r="I145" s="79" t="s">
        <v>123</v>
      </c>
      <c r="J145" s="110"/>
    </row>
    <row r="146" spans="1:10" ht="13.5" customHeight="1">
      <c r="A146" s="41"/>
      <c r="G146" s="49">
        <v>99</v>
      </c>
      <c r="H146" s="20"/>
      <c r="I146" s="79" t="s">
        <v>123</v>
      </c>
      <c r="J146" s="110"/>
    </row>
    <row r="147" spans="1:10" ht="13.5" customHeight="1">
      <c r="A147" s="41"/>
      <c r="G147" s="49">
        <v>100</v>
      </c>
      <c r="H147" s="20"/>
      <c r="I147" s="79" t="s">
        <v>123</v>
      </c>
      <c r="J147" s="110"/>
    </row>
    <row r="148" spans="1:10" ht="13.5" customHeight="1">
      <c r="A148" s="41"/>
      <c r="G148" s="49">
        <v>101</v>
      </c>
      <c r="H148" s="20"/>
      <c r="I148" s="79" t="s">
        <v>123</v>
      </c>
      <c r="J148" s="110"/>
    </row>
    <row r="149" spans="1:10" ht="13.5" customHeight="1">
      <c r="A149" s="41"/>
      <c r="G149" s="49">
        <v>102</v>
      </c>
      <c r="H149" s="20"/>
      <c r="I149" s="79" t="s">
        <v>123</v>
      </c>
      <c r="J149" s="110"/>
    </row>
    <row r="150" spans="1:10" ht="13.5" customHeight="1">
      <c r="A150" s="41"/>
      <c r="G150" s="49">
        <v>103</v>
      </c>
      <c r="H150" s="20"/>
      <c r="I150" s="79" t="s">
        <v>123</v>
      </c>
      <c r="J150" s="110"/>
    </row>
    <row r="151" spans="1:10" ht="13.5" customHeight="1">
      <c r="A151" s="41"/>
      <c r="G151" s="49">
        <v>104</v>
      </c>
      <c r="H151" s="20"/>
      <c r="I151" s="79" t="s">
        <v>123</v>
      </c>
      <c r="J151" s="110"/>
    </row>
    <row r="152" spans="1:10" ht="13.5" customHeight="1">
      <c r="A152" s="41"/>
      <c r="G152" s="49">
        <v>105</v>
      </c>
      <c r="H152" s="20"/>
      <c r="I152" s="79" t="s">
        <v>123</v>
      </c>
      <c r="J152" s="110"/>
    </row>
    <row r="153" spans="1:10" ht="13.5" customHeight="1">
      <c r="A153" s="41"/>
      <c r="G153" s="49">
        <v>106</v>
      </c>
      <c r="H153" s="20"/>
      <c r="I153" s="79" t="s">
        <v>123</v>
      </c>
      <c r="J153" s="110"/>
    </row>
    <row r="154" spans="1:10" ht="13.5" customHeight="1">
      <c r="A154" s="41"/>
      <c r="G154" s="49">
        <v>107</v>
      </c>
      <c r="H154" s="20"/>
      <c r="I154" s="79" t="s">
        <v>123</v>
      </c>
      <c r="J154" s="110"/>
    </row>
    <row r="155" spans="1:10" ht="13.5" customHeight="1">
      <c r="A155" s="41"/>
      <c r="G155" s="49">
        <v>108</v>
      </c>
      <c r="H155" s="20"/>
      <c r="I155" s="79" t="s">
        <v>123</v>
      </c>
      <c r="J155" s="110"/>
    </row>
    <row r="156" spans="1:10" ht="13.5" customHeight="1">
      <c r="A156" s="41"/>
      <c r="G156" s="49">
        <v>109</v>
      </c>
      <c r="H156" s="20"/>
      <c r="I156" s="79" t="s">
        <v>123</v>
      </c>
      <c r="J156" s="110"/>
    </row>
    <row r="157" spans="1:10" ht="13.5" customHeight="1">
      <c r="A157" s="41"/>
      <c r="G157" s="49">
        <v>110</v>
      </c>
      <c r="H157" s="20"/>
      <c r="I157" s="79" t="s">
        <v>123</v>
      </c>
      <c r="J157" s="110"/>
    </row>
    <row r="158" spans="1:10" ht="13.5" customHeight="1">
      <c r="A158" s="41"/>
      <c r="G158" s="49">
        <v>111</v>
      </c>
      <c r="H158" s="20"/>
      <c r="I158" s="79" t="s">
        <v>123</v>
      </c>
      <c r="J158" s="110"/>
    </row>
    <row r="159" spans="1:10" ht="13.5" customHeight="1">
      <c r="A159" s="41"/>
      <c r="G159" s="49">
        <v>112</v>
      </c>
      <c r="H159" s="20"/>
      <c r="I159" s="79" t="s">
        <v>123</v>
      </c>
      <c r="J159" s="110"/>
    </row>
    <row r="160" spans="1:10" ht="13.5" customHeight="1">
      <c r="A160" s="41"/>
      <c r="G160" s="49">
        <v>113</v>
      </c>
      <c r="H160" s="20"/>
      <c r="I160" s="79" t="s">
        <v>123</v>
      </c>
      <c r="J160" s="110"/>
    </row>
    <row r="161" spans="1:10" ht="13.5" customHeight="1">
      <c r="A161" s="41"/>
      <c r="G161" s="49">
        <v>114</v>
      </c>
      <c r="H161" s="20"/>
      <c r="I161" s="79" t="s">
        <v>123</v>
      </c>
      <c r="J161" s="110"/>
    </row>
    <row r="162" spans="1:10" ht="13.5" customHeight="1">
      <c r="A162" s="41"/>
      <c r="G162" s="49">
        <v>115</v>
      </c>
      <c r="H162" s="20"/>
      <c r="I162" s="79" t="s">
        <v>123</v>
      </c>
      <c r="J162" s="110"/>
    </row>
    <row r="163" spans="1:10" ht="13.5" customHeight="1">
      <c r="A163" s="41"/>
      <c r="G163" s="49">
        <v>116</v>
      </c>
      <c r="H163" s="20"/>
      <c r="I163" s="79" t="s">
        <v>123</v>
      </c>
      <c r="J163" s="110"/>
    </row>
    <row r="164" spans="1:10" ht="13.5" customHeight="1">
      <c r="A164" s="41"/>
      <c r="G164" s="49">
        <v>117</v>
      </c>
      <c r="H164" s="20"/>
      <c r="I164" s="79" t="s">
        <v>123</v>
      </c>
      <c r="J164" s="110"/>
    </row>
    <row r="165" spans="1:10" ht="13.5" customHeight="1">
      <c r="A165" s="41"/>
      <c r="G165" s="49">
        <v>118</v>
      </c>
      <c r="H165" s="20"/>
      <c r="I165" s="79" t="s">
        <v>123</v>
      </c>
      <c r="J165" s="110"/>
    </row>
    <row r="166" spans="1:10" ht="13.5" customHeight="1">
      <c r="A166" s="41"/>
      <c r="G166" s="49">
        <v>119</v>
      </c>
      <c r="H166" s="20"/>
      <c r="I166" s="79" t="s">
        <v>123</v>
      </c>
      <c r="J166" s="110"/>
    </row>
    <row r="167" spans="1:10" ht="13.5" customHeight="1">
      <c r="A167" s="41"/>
      <c r="G167" s="49">
        <v>120</v>
      </c>
      <c r="H167" s="20"/>
      <c r="I167" s="79" t="s">
        <v>123</v>
      </c>
      <c r="J167" s="110"/>
    </row>
    <row r="168" spans="1:10" ht="13.5" customHeight="1">
      <c r="A168" s="41"/>
      <c r="G168" s="49">
        <v>121</v>
      </c>
      <c r="H168" s="20"/>
      <c r="I168" s="79" t="s">
        <v>123</v>
      </c>
      <c r="J168" s="110"/>
    </row>
    <row r="169" spans="1:10" ht="13.5" customHeight="1">
      <c r="A169" s="41"/>
      <c r="G169" s="49">
        <v>122</v>
      </c>
      <c r="H169" s="20"/>
      <c r="I169" s="79" t="s">
        <v>123</v>
      </c>
      <c r="J169" s="110"/>
    </row>
    <row r="170" spans="1:10" ht="13.5" customHeight="1">
      <c r="A170" s="41"/>
      <c r="G170" s="49">
        <v>123</v>
      </c>
      <c r="H170" s="20"/>
      <c r="I170" s="79" t="s">
        <v>123</v>
      </c>
      <c r="J170" s="43"/>
    </row>
    <row r="171" spans="1:10" ht="13.5" customHeight="1">
      <c r="A171" s="41"/>
      <c r="G171" s="49">
        <v>124</v>
      </c>
      <c r="H171" s="20"/>
      <c r="I171" s="79" t="s">
        <v>123</v>
      </c>
      <c r="J171" s="43"/>
    </row>
    <row r="172" spans="1:10" ht="13.5" customHeight="1">
      <c r="A172" s="41"/>
      <c r="G172" s="49">
        <v>125</v>
      </c>
      <c r="H172" s="20"/>
      <c r="I172" s="79" t="s">
        <v>123</v>
      </c>
      <c r="J172" s="43"/>
    </row>
    <row r="173" spans="1:10" ht="13.5" customHeight="1">
      <c r="A173" s="41"/>
      <c r="G173" s="49">
        <v>126</v>
      </c>
      <c r="H173" s="20"/>
      <c r="I173" s="79" t="s">
        <v>123</v>
      </c>
      <c r="J173" s="43"/>
    </row>
    <row r="174" spans="1:10" ht="13.5" customHeight="1">
      <c r="A174" s="41"/>
      <c r="G174" s="49">
        <v>127</v>
      </c>
      <c r="H174" s="20"/>
      <c r="I174" s="79" t="s">
        <v>123</v>
      </c>
      <c r="J174" s="43"/>
    </row>
    <row r="175" spans="1:10" ht="13.5" customHeight="1">
      <c r="A175" s="41"/>
      <c r="G175" s="49">
        <v>128</v>
      </c>
      <c r="H175" s="20"/>
      <c r="I175" s="79" t="s">
        <v>123</v>
      </c>
      <c r="J175" s="43"/>
    </row>
    <row r="176" spans="1:10" ht="13.5" customHeight="1">
      <c r="A176" s="41"/>
      <c r="G176" s="49">
        <v>129</v>
      </c>
      <c r="H176" s="20"/>
      <c r="I176" s="79" t="s">
        <v>123</v>
      </c>
      <c r="J176" s="43"/>
    </row>
    <row r="177" spans="1:10" ht="13.5" customHeight="1">
      <c r="A177" s="41"/>
      <c r="G177" s="49">
        <v>130</v>
      </c>
      <c r="H177" s="20"/>
      <c r="I177" s="79" t="s">
        <v>123</v>
      </c>
      <c r="J177" s="43"/>
    </row>
    <row r="178" spans="1:10" ht="13.5" customHeight="1">
      <c r="A178" s="41"/>
      <c r="G178" s="49">
        <v>131</v>
      </c>
      <c r="H178" s="20"/>
      <c r="I178" s="79" t="s">
        <v>123</v>
      </c>
      <c r="J178" s="43"/>
    </row>
    <row r="179" spans="1:10" ht="13.5" customHeight="1">
      <c r="A179" s="41"/>
      <c r="G179" s="49">
        <v>132</v>
      </c>
      <c r="H179" s="20"/>
      <c r="I179" s="79" t="s">
        <v>123</v>
      </c>
      <c r="J179" s="43"/>
    </row>
    <row r="180" spans="1:10" ht="13.5" customHeight="1">
      <c r="A180" s="41"/>
      <c r="G180" s="49">
        <v>133</v>
      </c>
      <c r="H180" s="20"/>
      <c r="I180" s="79" t="s">
        <v>123</v>
      </c>
      <c r="J180" s="43"/>
    </row>
    <row r="181" spans="1:10" ht="13.5" customHeight="1">
      <c r="A181" s="41"/>
      <c r="G181" s="49">
        <v>134</v>
      </c>
      <c r="H181" s="20"/>
      <c r="I181" s="79" t="s">
        <v>123</v>
      </c>
      <c r="J181" s="43"/>
    </row>
    <row r="182" spans="1:10" ht="13.5" customHeight="1">
      <c r="A182" s="41"/>
      <c r="G182" s="49">
        <v>135</v>
      </c>
      <c r="H182" s="20"/>
      <c r="I182" s="79" t="s">
        <v>123</v>
      </c>
      <c r="J182" s="43"/>
    </row>
    <row r="183" spans="1:10" ht="13.5" customHeight="1">
      <c r="A183" s="41"/>
      <c r="G183" s="49">
        <v>136</v>
      </c>
      <c r="H183" s="20"/>
      <c r="I183" s="79" t="s">
        <v>123</v>
      </c>
      <c r="J183" s="43"/>
    </row>
    <row r="184" spans="1:10" ht="13.5" customHeight="1">
      <c r="A184" s="41"/>
      <c r="G184" s="49">
        <v>137</v>
      </c>
      <c r="H184" s="20"/>
      <c r="I184" s="79" t="s">
        <v>123</v>
      </c>
      <c r="J184" s="43"/>
    </row>
    <row r="185" spans="1:10" ht="13.5" customHeight="1">
      <c r="A185" s="41"/>
      <c r="G185" s="49">
        <v>138</v>
      </c>
      <c r="H185" s="20"/>
      <c r="I185" s="79" t="s">
        <v>123</v>
      </c>
      <c r="J185" s="43"/>
    </row>
    <row r="186" spans="1:10" ht="13.5" customHeight="1">
      <c r="A186" s="41"/>
      <c r="G186" s="49">
        <v>139</v>
      </c>
      <c r="H186" s="20"/>
      <c r="I186" s="79" t="s">
        <v>123</v>
      </c>
      <c r="J186" s="43"/>
    </row>
    <row r="187" spans="1:10" ht="13.5" customHeight="1">
      <c r="A187" s="41"/>
      <c r="G187" s="49">
        <v>140</v>
      </c>
      <c r="H187" s="20"/>
      <c r="I187" s="79" t="s">
        <v>123</v>
      </c>
      <c r="J187" s="43"/>
    </row>
    <row r="188" spans="1:10" ht="13.5" customHeight="1">
      <c r="A188" s="41"/>
      <c r="G188" s="49">
        <v>141</v>
      </c>
      <c r="H188" s="20"/>
      <c r="I188" s="79" t="s">
        <v>123</v>
      </c>
      <c r="J188" s="43"/>
    </row>
    <row r="189" spans="1:10" ht="13.5" customHeight="1">
      <c r="A189" s="41"/>
      <c r="G189" s="49">
        <v>142</v>
      </c>
      <c r="H189" s="20"/>
      <c r="I189" s="79" t="s">
        <v>123</v>
      </c>
      <c r="J189" s="43"/>
    </row>
    <row r="190" spans="1:10" ht="13.5" customHeight="1">
      <c r="A190" s="41"/>
      <c r="G190" s="49">
        <v>143</v>
      </c>
      <c r="H190" s="20"/>
      <c r="I190" s="79" t="s">
        <v>123</v>
      </c>
      <c r="J190" s="43"/>
    </row>
    <row r="191" spans="1:10" ht="13.5" customHeight="1">
      <c r="A191" s="41"/>
      <c r="G191" s="49">
        <v>144</v>
      </c>
      <c r="H191" s="20"/>
      <c r="I191" s="79" t="s">
        <v>123</v>
      </c>
      <c r="J191" s="43"/>
    </row>
    <row r="192" spans="1:10" ht="13.5" customHeight="1">
      <c r="A192" s="41"/>
      <c r="G192" s="49">
        <v>145</v>
      </c>
      <c r="H192" s="20"/>
      <c r="I192" s="79" t="s">
        <v>123</v>
      </c>
      <c r="J192" s="43"/>
    </row>
    <row r="193" spans="1:10" ht="13.5" customHeight="1">
      <c r="A193" s="41"/>
      <c r="G193" s="49">
        <v>146</v>
      </c>
      <c r="H193" s="20"/>
      <c r="I193" s="79" t="s">
        <v>123</v>
      </c>
      <c r="J193" s="43"/>
    </row>
    <row r="194" spans="1:10" ht="13.5" customHeight="1">
      <c r="A194" s="41"/>
      <c r="G194" s="49">
        <v>147</v>
      </c>
      <c r="H194" s="20"/>
      <c r="I194" s="79" t="s">
        <v>123</v>
      </c>
      <c r="J194" s="43"/>
    </row>
    <row r="195" spans="1:10" ht="13.5" customHeight="1">
      <c r="A195" s="41"/>
      <c r="G195" s="49">
        <v>148</v>
      </c>
      <c r="H195" s="20"/>
      <c r="I195" s="79" t="s">
        <v>123</v>
      </c>
      <c r="J195" s="110"/>
    </row>
    <row r="196" spans="1:10" ht="13.5" customHeight="1">
      <c r="A196" s="41"/>
      <c r="G196" s="49">
        <v>149</v>
      </c>
      <c r="H196" s="20"/>
      <c r="I196" s="79" t="s">
        <v>123</v>
      </c>
      <c r="J196" s="110"/>
    </row>
    <row r="197" spans="1:10" ht="13.5" customHeight="1">
      <c r="A197" s="41"/>
      <c r="G197" s="49">
        <v>150</v>
      </c>
      <c r="H197" s="20"/>
      <c r="I197" s="79" t="s">
        <v>123</v>
      </c>
      <c r="J197" s="110"/>
    </row>
    <row r="198" spans="1:10" ht="13.5" customHeight="1">
      <c r="A198" s="41"/>
      <c r="G198" s="49">
        <v>151</v>
      </c>
      <c r="H198" s="20"/>
      <c r="I198" s="79" t="s">
        <v>123</v>
      </c>
      <c r="J198" s="43"/>
    </row>
    <row r="199" spans="1:10" ht="13.5" customHeight="1">
      <c r="A199" s="41"/>
      <c r="G199" s="49">
        <v>152</v>
      </c>
      <c r="H199" s="20"/>
      <c r="I199" s="79" t="s">
        <v>123</v>
      </c>
      <c r="J199" s="43"/>
    </row>
    <row r="200" spans="1:10" ht="13.5" customHeight="1">
      <c r="A200" s="41"/>
      <c r="G200" s="49">
        <v>153</v>
      </c>
      <c r="H200" s="20"/>
      <c r="I200" s="79" t="s">
        <v>123</v>
      </c>
      <c r="J200" s="43"/>
    </row>
    <row r="201" spans="1:10" ht="13.5" customHeight="1">
      <c r="A201" s="41"/>
      <c r="G201" s="49">
        <v>154</v>
      </c>
      <c r="H201" s="20"/>
      <c r="I201" s="79" t="s">
        <v>123</v>
      </c>
      <c r="J201" s="43"/>
    </row>
    <row r="202" spans="1:10" ht="13.5" customHeight="1">
      <c r="A202" s="41"/>
      <c r="G202" s="49">
        <v>155</v>
      </c>
      <c r="H202" s="20"/>
      <c r="I202" s="79" t="s">
        <v>123</v>
      </c>
      <c r="J202" s="43"/>
    </row>
    <row r="203" spans="1:10" ht="13.5" customHeight="1">
      <c r="A203" s="41"/>
      <c r="G203" s="49">
        <v>156</v>
      </c>
      <c r="H203" s="20"/>
      <c r="I203" s="79" t="s">
        <v>123</v>
      </c>
      <c r="J203" s="43"/>
    </row>
    <row r="204" spans="1:10" ht="13.5" customHeight="1">
      <c r="A204" s="41"/>
      <c r="G204" s="49">
        <v>157</v>
      </c>
      <c r="H204" s="20"/>
      <c r="I204" s="79" t="s">
        <v>123</v>
      </c>
      <c r="J204" s="43"/>
    </row>
    <row r="205" spans="1:10" ht="13.5" customHeight="1">
      <c r="A205" s="41"/>
      <c r="G205" s="49">
        <v>158</v>
      </c>
      <c r="H205" s="20"/>
      <c r="I205" s="79" t="s">
        <v>123</v>
      </c>
      <c r="J205" s="43"/>
    </row>
    <row r="206" spans="1:10" ht="13.5" customHeight="1">
      <c r="A206" s="41"/>
      <c r="G206" s="49">
        <v>159</v>
      </c>
      <c r="H206" s="20"/>
      <c r="I206" s="79" t="s">
        <v>123</v>
      </c>
      <c r="J206" s="43"/>
    </row>
    <row r="207" spans="1:10" ht="13.5" customHeight="1">
      <c r="A207" s="41"/>
      <c r="G207" s="49">
        <v>160</v>
      </c>
      <c r="H207" s="20"/>
      <c r="I207" s="79" t="s">
        <v>123</v>
      </c>
      <c r="J207" s="43"/>
    </row>
    <row r="208" spans="1:10" ht="13.5" customHeight="1">
      <c r="A208" s="41"/>
      <c r="G208" s="49">
        <v>161</v>
      </c>
      <c r="H208" s="20"/>
      <c r="I208" s="79" t="s">
        <v>123</v>
      </c>
      <c r="J208" s="43"/>
    </row>
    <row r="209" spans="1:10" ht="13.5" customHeight="1">
      <c r="A209" s="41"/>
      <c r="G209" s="49">
        <v>162</v>
      </c>
      <c r="H209" s="20"/>
      <c r="I209" s="79" t="s">
        <v>123</v>
      </c>
      <c r="J209" s="43"/>
    </row>
    <row r="210" spans="7:10" ht="13.5" customHeight="1">
      <c r="G210" s="49">
        <v>163</v>
      </c>
      <c r="H210" s="20"/>
      <c r="I210" s="79" t="s">
        <v>123</v>
      </c>
      <c r="J210" s="43"/>
    </row>
    <row r="211" spans="7:10" ht="13.5" customHeight="1">
      <c r="G211" s="49">
        <v>164</v>
      </c>
      <c r="H211" s="20"/>
      <c r="I211" s="79" t="s">
        <v>123</v>
      </c>
      <c r="J211" s="43"/>
    </row>
    <row r="212" spans="7:10" ht="13.5" customHeight="1">
      <c r="G212" s="49">
        <v>165</v>
      </c>
      <c r="H212" s="20"/>
      <c r="I212" s="79" t="s">
        <v>123</v>
      </c>
      <c r="J212" s="110"/>
    </row>
    <row r="213" spans="7:10" ht="13.5" customHeight="1">
      <c r="G213" s="49">
        <v>166</v>
      </c>
      <c r="H213" s="20"/>
      <c r="I213" s="79" t="s">
        <v>123</v>
      </c>
      <c r="J213" s="43"/>
    </row>
    <row r="214" spans="7:10" ht="13.5" customHeight="1">
      <c r="G214" s="49">
        <v>167</v>
      </c>
      <c r="H214" s="20"/>
      <c r="I214" s="79" t="s">
        <v>123</v>
      </c>
      <c r="J214" s="43"/>
    </row>
    <row r="215" spans="7:10" ht="13.5" customHeight="1">
      <c r="G215" s="49">
        <v>168</v>
      </c>
      <c r="H215" s="20"/>
      <c r="I215" s="79" t="s">
        <v>123</v>
      </c>
      <c r="J215" s="110"/>
    </row>
    <row r="216" spans="7:10" ht="13.5" customHeight="1">
      <c r="G216" s="49">
        <v>169</v>
      </c>
      <c r="H216" s="20"/>
      <c r="I216" s="79" t="s">
        <v>123</v>
      </c>
      <c r="J216" s="43"/>
    </row>
    <row r="217" spans="7:10" ht="13.5" customHeight="1">
      <c r="G217" s="49">
        <v>170</v>
      </c>
      <c r="H217" s="20"/>
      <c r="I217" s="79" t="s">
        <v>123</v>
      </c>
      <c r="J217" s="43"/>
    </row>
    <row r="218" spans="7:10" ht="13.5" customHeight="1">
      <c r="G218" s="49">
        <v>171</v>
      </c>
      <c r="H218" s="20"/>
      <c r="I218" s="79" t="s">
        <v>123</v>
      </c>
      <c r="J218" s="43"/>
    </row>
    <row r="219" spans="7:10" ht="13.5" customHeight="1">
      <c r="G219" s="49">
        <v>172</v>
      </c>
      <c r="H219" s="20"/>
      <c r="I219" s="79" t="s">
        <v>123</v>
      </c>
      <c r="J219" s="43"/>
    </row>
    <row r="220" spans="7:10" ht="13.5" customHeight="1">
      <c r="G220" s="49">
        <v>173</v>
      </c>
      <c r="H220" s="20"/>
      <c r="I220" s="79" t="s">
        <v>123</v>
      </c>
      <c r="J220" s="43"/>
    </row>
    <row r="221" spans="7:10" ht="13.5" customHeight="1">
      <c r="G221" s="49">
        <v>174</v>
      </c>
      <c r="H221" s="20"/>
      <c r="I221" s="79" t="s">
        <v>123</v>
      </c>
      <c r="J221" s="43"/>
    </row>
    <row r="222" spans="7:10" ht="13.5" customHeight="1">
      <c r="G222" s="49">
        <v>175</v>
      </c>
      <c r="H222" s="20"/>
      <c r="I222" s="79" t="s">
        <v>123</v>
      </c>
      <c r="J222" s="43"/>
    </row>
    <row r="223" spans="7:10" ht="13.5" customHeight="1">
      <c r="G223" s="49">
        <v>176</v>
      </c>
      <c r="H223" s="20"/>
      <c r="I223" s="79" t="s">
        <v>123</v>
      </c>
      <c r="J223" s="110"/>
    </row>
    <row r="224" spans="7:10" ht="13.5" customHeight="1">
      <c r="G224" s="49">
        <v>177</v>
      </c>
      <c r="H224" s="20"/>
      <c r="I224" s="79" t="s">
        <v>123</v>
      </c>
      <c r="J224" s="43"/>
    </row>
    <row r="225" spans="7:10" ht="13.5" customHeight="1">
      <c r="G225" s="49">
        <v>178</v>
      </c>
      <c r="H225" s="20"/>
      <c r="I225" s="79" t="s">
        <v>123</v>
      </c>
      <c r="J225" s="43"/>
    </row>
    <row r="226" spans="7:10" ht="13.5" customHeight="1">
      <c r="G226" s="49">
        <v>179</v>
      </c>
      <c r="H226" s="20"/>
      <c r="I226" s="79" t="s">
        <v>123</v>
      </c>
      <c r="J226" s="43"/>
    </row>
    <row r="227" spans="7:10" ht="13.5" customHeight="1">
      <c r="G227" s="49">
        <v>180</v>
      </c>
      <c r="H227" s="20"/>
      <c r="I227" s="79" t="s">
        <v>123</v>
      </c>
      <c r="J227" s="43"/>
    </row>
    <row r="228" spans="7:10" ht="13.5" customHeight="1">
      <c r="G228" s="49">
        <v>181</v>
      </c>
      <c r="H228" s="20"/>
      <c r="I228" s="79" t="s">
        <v>123</v>
      </c>
      <c r="J228" s="43"/>
    </row>
    <row r="229" spans="7:10" ht="13.5" customHeight="1">
      <c r="G229" s="49">
        <v>182</v>
      </c>
      <c r="H229" s="20"/>
      <c r="I229" s="79" t="s">
        <v>123</v>
      </c>
      <c r="J229" s="43"/>
    </row>
    <row r="230" spans="7:10" ht="13.5" customHeight="1">
      <c r="G230" s="49">
        <v>183</v>
      </c>
      <c r="H230" s="20"/>
      <c r="I230" s="79" t="s">
        <v>123</v>
      </c>
      <c r="J230" s="43"/>
    </row>
    <row r="231" spans="7:10" ht="13.5" customHeight="1">
      <c r="G231" s="49">
        <v>184</v>
      </c>
      <c r="H231" s="20"/>
      <c r="I231" s="79" t="s">
        <v>123</v>
      </c>
      <c r="J231" s="43"/>
    </row>
    <row r="232" spans="7:10" ht="13.5" customHeight="1">
      <c r="G232" s="49">
        <v>185</v>
      </c>
      <c r="H232" s="20"/>
      <c r="I232" s="79" t="s">
        <v>123</v>
      </c>
      <c r="J232" s="43"/>
    </row>
    <row r="233" spans="7:10" ht="13.5" customHeight="1">
      <c r="G233" s="49">
        <v>186</v>
      </c>
      <c r="H233" s="20"/>
      <c r="I233" s="79" t="s">
        <v>123</v>
      </c>
      <c r="J233" s="43"/>
    </row>
    <row r="234" spans="7:10" ht="13.5" customHeight="1">
      <c r="G234" s="49">
        <v>187</v>
      </c>
      <c r="H234" s="20"/>
      <c r="I234" s="79" t="s">
        <v>123</v>
      </c>
      <c r="J234" s="43"/>
    </row>
    <row r="235" spans="7:10" ht="13.5" customHeight="1">
      <c r="G235" s="49">
        <v>188</v>
      </c>
      <c r="H235" s="20"/>
      <c r="I235" s="79" t="s">
        <v>123</v>
      </c>
      <c r="J235" s="43"/>
    </row>
    <row r="236" spans="7:10" ht="13.5" customHeight="1">
      <c r="G236" s="49">
        <v>189</v>
      </c>
      <c r="H236" s="20"/>
      <c r="I236" s="79" t="s">
        <v>123</v>
      </c>
      <c r="J236" s="43"/>
    </row>
    <row r="237" spans="7:10" ht="13.5" customHeight="1">
      <c r="G237" s="49">
        <v>190</v>
      </c>
      <c r="H237" s="20"/>
      <c r="I237" s="79" t="s">
        <v>123</v>
      </c>
      <c r="J237" s="43"/>
    </row>
    <row r="238" spans="7:10" ht="13.5" customHeight="1">
      <c r="G238" s="49">
        <v>191</v>
      </c>
      <c r="H238" s="20"/>
      <c r="I238" s="79" t="s">
        <v>123</v>
      </c>
      <c r="J238" s="43"/>
    </row>
    <row r="239" spans="7:10" ht="13.5" customHeight="1">
      <c r="G239" s="49">
        <v>192</v>
      </c>
      <c r="H239" s="20"/>
      <c r="I239" s="79" t="s">
        <v>123</v>
      </c>
      <c r="J239" s="43"/>
    </row>
    <row r="240" spans="7:10" ht="13.5" customHeight="1">
      <c r="G240" s="49">
        <v>193</v>
      </c>
      <c r="H240" s="20"/>
      <c r="I240" s="79" t="s">
        <v>123</v>
      </c>
      <c r="J240" s="43"/>
    </row>
    <row r="241" spans="7:10" ht="13.5" customHeight="1">
      <c r="G241" s="49">
        <v>194</v>
      </c>
      <c r="H241" s="20"/>
      <c r="I241" s="79" t="s">
        <v>123</v>
      </c>
      <c r="J241" s="43"/>
    </row>
    <row r="242" spans="7:10" ht="13.5" customHeight="1">
      <c r="G242" s="49">
        <v>195</v>
      </c>
      <c r="H242" s="20"/>
      <c r="I242" s="79" t="s">
        <v>123</v>
      </c>
      <c r="J242" s="43"/>
    </row>
    <row r="243" spans="7:10" ht="13.5" customHeight="1">
      <c r="G243" s="49">
        <v>196</v>
      </c>
      <c r="H243" s="20"/>
      <c r="I243" s="79" t="s">
        <v>123</v>
      </c>
      <c r="J243" s="43"/>
    </row>
    <row r="244" spans="7:10" ht="13.5" customHeight="1">
      <c r="G244" s="49">
        <v>197</v>
      </c>
      <c r="H244" s="20"/>
      <c r="I244" s="79" t="s">
        <v>123</v>
      </c>
      <c r="J244" s="43"/>
    </row>
    <row r="245" spans="7:10" ht="13.5" customHeight="1">
      <c r="G245" s="49">
        <v>198</v>
      </c>
      <c r="H245" s="20"/>
      <c r="I245" s="79" t="s">
        <v>123</v>
      </c>
      <c r="J245" s="43"/>
    </row>
    <row r="246" spans="7:10" ht="13.5" customHeight="1">
      <c r="G246" s="49">
        <v>199</v>
      </c>
      <c r="H246" s="20"/>
      <c r="I246" s="79" t="s">
        <v>123</v>
      </c>
      <c r="J246" s="43"/>
    </row>
    <row r="247" spans="7:10" ht="13.5" customHeight="1">
      <c r="G247" s="49">
        <v>200</v>
      </c>
      <c r="H247" s="20"/>
      <c r="I247" s="79" t="s">
        <v>123</v>
      </c>
      <c r="J247" s="43"/>
    </row>
    <row r="248" spans="7:10" ht="13.5" customHeight="1">
      <c r="G248" s="49">
        <v>201</v>
      </c>
      <c r="H248" s="20"/>
      <c r="I248" s="79" t="s">
        <v>123</v>
      </c>
      <c r="J248" s="43"/>
    </row>
    <row r="249" spans="7:10" ht="13.5" customHeight="1">
      <c r="G249" s="49">
        <v>202</v>
      </c>
      <c r="H249" s="20"/>
      <c r="I249" s="79" t="s">
        <v>123</v>
      </c>
      <c r="J249" s="43"/>
    </row>
    <row r="250" spans="7:10" ht="13.5" customHeight="1">
      <c r="G250" s="49">
        <v>203</v>
      </c>
      <c r="H250" s="20"/>
      <c r="I250" s="79" t="s">
        <v>123</v>
      </c>
      <c r="J250" s="43"/>
    </row>
    <row r="251" spans="7:10" ht="13.5" customHeight="1">
      <c r="G251" s="49">
        <v>204</v>
      </c>
      <c r="H251" s="20"/>
      <c r="I251" s="79" t="s">
        <v>123</v>
      </c>
      <c r="J251" s="43"/>
    </row>
    <row r="252" spans="7:10" ht="13.5" customHeight="1">
      <c r="G252" s="49">
        <v>205</v>
      </c>
      <c r="H252" s="20"/>
      <c r="I252" s="79" t="s">
        <v>123</v>
      </c>
      <c r="J252" s="43"/>
    </row>
    <row r="253" spans="7:10" ht="13.5" customHeight="1">
      <c r="G253" s="49">
        <v>206</v>
      </c>
      <c r="H253" s="20"/>
      <c r="I253" s="79" t="s">
        <v>123</v>
      </c>
      <c r="J253" s="43"/>
    </row>
    <row r="254" spans="7:10" ht="13.5" customHeight="1">
      <c r="G254" s="49">
        <v>207</v>
      </c>
      <c r="H254" s="20"/>
      <c r="I254" s="79" t="s">
        <v>123</v>
      </c>
      <c r="J254" s="43"/>
    </row>
    <row r="255" spans="7:10" ht="13.5" customHeight="1">
      <c r="G255" s="49">
        <v>208</v>
      </c>
      <c r="H255" s="20"/>
      <c r="I255" s="79" t="s">
        <v>123</v>
      </c>
      <c r="J255" s="43"/>
    </row>
    <row r="256" spans="7:10" ht="13.5" customHeight="1">
      <c r="G256" s="49">
        <v>209</v>
      </c>
      <c r="H256" s="20"/>
      <c r="I256" s="79" t="s">
        <v>123</v>
      </c>
      <c r="J256" s="43"/>
    </row>
    <row r="257" spans="7:10" ht="13.5" customHeight="1">
      <c r="G257" s="49">
        <v>210</v>
      </c>
      <c r="H257" s="20"/>
      <c r="I257" s="79" t="s">
        <v>123</v>
      </c>
      <c r="J257" s="43"/>
    </row>
    <row r="258" spans="7:10" ht="13.5" customHeight="1">
      <c r="G258" s="49">
        <v>211</v>
      </c>
      <c r="H258" s="20"/>
      <c r="I258" s="79" t="s">
        <v>123</v>
      </c>
      <c r="J258" s="110"/>
    </row>
    <row r="259" spans="7:10" ht="13.5" customHeight="1">
      <c r="G259" s="49">
        <v>212</v>
      </c>
      <c r="H259" s="20"/>
      <c r="I259" s="79" t="s">
        <v>123</v>
      </c>
      <c r="J259" s="110"/>
    </row>
    <row r="260" spans="7:10" ht="13.5" customHeight="1">
      <c r="G260" s="49">
        <v>213</v>
      </c>
      <c r="H260" s="20"/>
      <c r="I260" s="79" t="s">
        <v>123</v>
      </c>
      <c r="J260" s="43"/>
    </row>
    <row r="261" spans="7:10" ht="13.5" customHeight="1">
      <c r="G261" s="49">
        <v>214</v>
      </c>
      <c r="H261" s="20"/>
      <c r="I261" s="79" t="s">
        <v>123</v>
      </c>
      <c r="J261" s="43"/>
    </row>
    <row r="262" spans="7:10" ht="13.5" customHeight="1">
      <c r="G262" s="49">
        <v>215</v>
      </c>
      <c r="H262" s="20"/>
      <c r="I262" s="79" t="s">
        <v>123</v>
      </c>
      <c r="J262" s="43"/>
    </row>
    <row r="263" spans="7:10" ht="13.5" customHeight="1">
      <c r="G263" s="49">
        <v>216</v>
      </c>
      <c r="H263" s="20"/>
      <c r="I263" s="79" t="s">
        <v>123</v>
      </c>
      <c r="J263" s="43"/>
    </row>
    <row r="264" spans="7:10" ht="13.5" customHeight="1">
      <c r="G264" s="49">
        <v>217</v>
      </c>
      <c r="H264" s="20"/>
      <c r="I264" s="79" t="s">
        <v>123</v>
      </c>
      <c r="J264" s="43"/>
    </row>
    <row r="265" spans="7:10" ht="13.5" customHeight="1">
      <c r="G265" s="49">
        <v>218</v>
      </c>
      <c r="H265" s="20"/>
      <c r="I265" s="79" t="s">
        <v>123</v>
      </c>
      <c r="J265" s="110"/>
    </row>
    <row r="266" spans="7:10" ht="13.5" customHeight="1">
      <c r="G266" s="49">
        <v>219</v>
      </c>
      <c r="H266" s="20"/>
      <c r="I266" s="79" t="s">
        <v>123</v>
      </c>
      <c r="J266" s="43"/>
    </row>
    <row r="267" spans="7:10" ht="13.5" customHeight="1">
      <c r="G267" s="49">
        <v>220</v>
      </c>
      <c r="H267" s="20"/>
      <c r="I267" s="79" t="s">
        <v>123</v>
      </c>
      <c r="J267" s="43"/>
    </row>
    <row r="268" spans="7:10" ht="13.5" customHeight="1">
      <c r="G268" s="49">
        <v>221</v>
      </c>
      <c r="H268" s="20"/>
      <c r="I268" s="79" t="s">
        <v>123</v>
      </c>
      <c r="J268" s="43"/>
    </row>
    <row r="269" spans="7:10" ht="13.5" customHeight="1">
      <c r="G269" s="49">
        <v>222</v>
      </c>
      <c r="H269" s="20"/>
      <c r="I269" s="79" t="s">
        <v>123</v>
      </c>
      <c r="J269" s="110"/>
    </row>
    <row r="270" spans="7:10" ht="13.5" customHeight="1">
      <c r="G270" s="49">
        <v>223</v>
      </c>
      <c r="H270" s="20"/>
      <c r="I270" s="79" t="s">
        <v>123</v>
      </c>
      <c r="J270" s="43"/>
    </row>
    <row r="271" spans="7:10" ht="13.5" customHeight="1">
      <c r="G271" s="49">
        <v>224</v>
      </c>
      <c r="H271" s="20"/>
      <c r="I271" s="79" t="s">
        <v>123</v>
      </c>
      <c r="J271" s="43"/>
    </row>
    <row r="272" spans="7:10" ht="13.5" customHeight="1">
      <c r="G272" s="49">
        <v>225</v>
      </c>
      <c r="H272" s="20"/>
      <c r="I272" s="79" t="s">
        <v>123</v>
      </c>
      <c r="J272" s="43"/>
    </row>
    <row r="273" spans="7:10" ht="13.5" customHeight="1">
      <c r="G273" s="49">
        <v>226</v>
      </c>
      <c r="H273" s="20"/>
      <c r="I273" s="79" t="s">
        <v>123</v>
      </c>
      <c r="J273" s="43"/>
    </row>
    <row r="274" spans="7:10" ht="13.5" customHeight="1">
      <c r="G274" s="49">
        <v>227</v>
      </c>
      <c r="H274" s="20"/>
      <c r="I274" s="79" t="s">
        <v>123</v>
      </c>
      <c r="J274" s="43"/>
    </row>
    <row r="275" spans="7:10" ht="13.5" customHeight="1">
      <c r="G275" s="49">
        <v>228</v>
      </c>
      <c r="H275" s="20"/>
      <c r="I275" s="79" t="s">
        <v>123</v>
      </c>
      <c r="J275" s="43"/>
    </row>
    <row r="276" spans="7:10" ht="13.5" customHeight="1">
      <c r="G276" s="49">
        <v>229</v>
      </c>
      <c r="H276" s="20"/>
      <c r="I276" s="79" t="s">
        <v>123</v>
      </c>
      <c r="J276" s="43"/>
    </row>
    <row r="277" spans="7:10" ht="13.5" customHeight="1">
      <c r="G277" s="49">
        <v>230</v>
      </c>
      <c r="H277" s="20"/>
      <c r="I277" s="79" t="s">
        <v>123</v>
      </c>
      <c r="J277" s="43"/>
    </row>
    <row r="278" spans="7:10" ht="13.5" customHeight="1">
      <c r="G278" s="49">
        <v>231</v>
      </c>
      <c r="H278" s="20"/>
      <c r="I278" s="79" t="s">
        <v>123</v>
      </c>
      <c r="J278" s="110"/>
    </row>
    <row r="279" spans="7:10" ht="13.5" customHeight="1">
      <c r="G279" s="49">
        <v>232</v>
      </c>
      <c r="H279" s="20"/>
      <c r="I279" s="79" t="s">
        <v>123</v>
      </c>
      <c r="J279" s="43"/>
    </row>
    <row r="280" spans="7:10" ht="13.5" customHeight="1">
      <c r="G280" s="49">
        <v>233</v>
      </c>
      <c r="H280" s="20"/>
      <c r="I280" s="79" t="s">
        <v>123</v>
      </c>
      <c r="J280" s="43"/>
    </row>
    <row r="281" spans="7:10" ht="13.5" customHeight="1">
      <c r="G281" s="49">
        <v>234</v>
      </c>
      <c r="H281" s="20"/>
      <c r="I281" s="79" t="s">
        <v>123</v>
      </c>
      <c r="J281" s="43"/>
    </row>
    <row r="282" spans="7:10" ht="13.5" customHeight="1">
      <c r="G282" s="49">
        <v>235</v>
      </c>
      <c r="H282" s="20"/>
      <c r="I282" s="79" t="s">
        <v>123</v>
      </c>
      <c r="J282" s="43"/>
    </row>
    <row r="283" spans="7:10" ht="13.5" customHeight="1">
      <c r="G283" s="49">
        <v>236</v>
      </c>
      <c r="H283" s="20"/>
      <c r="I283" s="79" t="s">
        <v>123</v>
      </c>
      <c r="J283" s="43"/>
    </row>
    <row r="284" spans="7:10" ht="13.5" customHeight="1">
      <c r="G284" s="49">
        <v>237</v>
      </c>
      <c r="H284" s="20"/>
      <c r="I284" s="79" t="s">
        <v>123</v>
      </c>
      <c r="J284" s="43"/>
    </row>
    <row r="285" spans="7:10" ht="13.5" customHeight="1">
      <c r="G285" s="49">
        <v>238</v>
      </c>
      <c r="H285" s="20"/>
      <c r="I285" s="79" t="s">
        <v>123</v>
      </c>
      <c r="J285" s="43"/>
    </row>
    <row r="286" spans="7:10" ht="13.5" customHeight="1">
      <c r="G286" s="49">
        <v>239</v>
      </c>
      <c r="H286" s="20"/>
      <c r="I286" s="79" t="s">
        <v>123</v>
      </c>
      <c r="J286" s="43"/>
    </row>
    <row r="287" spans="7:10" ht="13.5" customHeight="1">
      <c r="G287" s="49">
        <v>240</v>
      </c>
      <c r="H287" s="20"/>
      <c r="I287" s="79" t="s">
        <v>123</v>
      </c>
      <c r="J287" s="43"/>
    </row>
    <row r="288" spans="7:10" ht="13.5" customHeight="1">
      <c r="G288" s="49">
        <v>241</v>
      </c>
      <c r="H288" s="20"/>
      <c r="I288" s="79" t="s">
        <v>123</v>
      </c>
      <c r="J288" s="43"/>
    </row>
    <row r="289" spans="7:10" ht="13.5" customHeight="1">
      <c r="G289" s="49">
        <v>242</v>
      </c>
      <c r="H289" s="20"/>
      <c r="I289" s="79" t="s">
        <v>123</v>
      </c>
      <c r="J289" s="43"/>
    </row>
    <row r="290" spans="7:10" ht="13.5" customHeight="1">
      <c r="G290" s="49">
        <v>243</v>
      </c>
      <c r="H290" s="20"/>
      <c r="I290" s="79" t="s">
        <v>123</v>
      </c>
      <c r="J290" s="111"/>
    </row>
    <row r="291" spans="7:10" ht="13.5" customHeight="1">
      <c r="G291" s="49">
        <v>244</v>
      </c>
      <c r="H291" s="20"/>
      <c r="I291" s="79" t="s">
        <v>123</v>
      </c>
      <c r="J291" s="43"/>
    </row>
    <row r="292" spans="7:10" ht="13.5" customHeight="1">
      <c r="G292" s="49">
        <v>245</v>
      </c>
      <c r="H292" s="20"/>
      <c r="I292" s="79" t="s">
        <v>123</v>
      </c>
      <c r="J292" s="43"/>
    </row>
    <row r="293" spans="7:10" ht="13.5" customHeight="1">
      <c r="G293" s="49">
        <v>246</v>
      </c>
      <c r="H293" s="20"/>
      <c r="I293" s="79" t="s">
        <v>123</v>
      </c>
      <c r="J293" s="43"/>
    </row>
    <row r="294" spans="7:10" ht="13.5" customHeight="1">
      <c r="G294" s="49">
        <v>247</v>
      </c>
      <c r="H294" s="20"/>
      <c r="I294" s="79" t="s">
        <v>123</v>
      </c>
      <c r="J294" s="43"/>
    </row>
    <row r="295" spans="7:10" ht="13.5" customHeight="1">
      <c r="G295" s="49">
        <v>248</v>
      </c>
      <c r="H295" s="20"/>
      <c r="I295" s="79" t="s">
        <v>123</v>
      </c>
      <c r="J295" s="43"/>
    </row>
    <row r="296" spans="7:10" ht="13.5" customHeight="1">
      <c r="G296" s="49">
        <v>249</v>
      </c>
      <c r="H296" s="20"/>
      <c r="I296" s="79" t="s">
        <v>123</v>
      </c>
      <c r="J296" s="43"/>
    </row>
    <row r="297" spans="7:10" ht="13.5" customHeight="1">
      <c r="G297" s="49">
        <v>250</v>
      </c>
      <c r="H297" s="20"/>
      <c r="I297" s="79" t="s">
        <v>123</v>
      </c>
      <c r="J297" s="43"/>
    </row>
    <row r="298" spans="7:10" ht="13.5" customHeight="1">
      <c r="G298" s="49">
        <v>251</v>
      </c>
      <c r="H298" s="20"/>
      <c r="I298" s="79" t="s">
        <v>123</v>
      </c>
      <c r="J298" s="43"/>
    </row>
    <row r="299" spans="7:10" ht="13.5" customHeight="1">
      <c r="G299" s="49">
        <v>252</v>
      </c>
      <c r="H299" s="20"/>
      <c r="I299" s="79" t="s">
        <v>123</v>
      </c>
      <c r="J299" s="43"/>
    </row>
    <row r="300" spans="7:10" ht="13.5" customHeight="1">
      <c r="G300" s="49">
        <v>253</v>
      </c>
      <c r="H300" s="20"/>
      <c r="I300" s="79" t="s">
        <v>123</v>
      </c>
      <c r="J300" s="111"/>
    </row>
    <row r="301" spans="7:10" ht="13.5" customHeight="1">
      <c r="G301" s="49">
        <v>254</v>
      </c>
      <c r="H301" s="20"/>
      <c r="I301" s="79" t="s">
        <v>123</v>
      </c>
      <c r="J301" s="43"/>
    </row>
    <row r="302" spans="7:10" ht="13.5" customHeight="1">
      <c r="G302" s="49">
        <v>255</v>
      </c>
      <c r="H302" s="20"/>
      <c r="I302" s="79" t="s">
        <v>123</v>
      </c>
      <c r="J302" s="43"/>
    </row>
    <row r="303" spans="7:10" ht="13.5" customHeight="1">
      <c r="G303" s="49">
        <v>256</v>
      </c>
      <c r="H303" s="20"/>
      <c r="I303" s="79" t="s">
        <v>123</v>
      </c>
      <c r="J303" s="43"/>
    </row>
    <row r="304" spans="7:10" ht="13.5" customHeight="1">
      <c r="G304" s="49">
        <v>257</v>
      </c>
      <c r="H304" s="20"/>
      <c r="I304" s="79" t="s">
        <v>123</v>
      </c>
      <c r="J304" s="43"/>
    </row>
    <row r="305" spans="7:10" ht="13.5" customHeight="1">
      <c r="G305" s="49">
        <v>258</v>
      </c>
      <c r="H305" s="20"/>
      <c r="I305" s="79" t="s">
        <v>123</v>
      </c>
      <c r="J305" s="43"/>
    </row>
    <row r="306" spans="7:10" ht="13.5" customHeight="1">
      <c r="G306" s="49">
        <v>259</v>
      </c>
      <c r="H306" s="20"/>
      <c r="I306" s="79" t="s">
        <v>123</v>
      </c>
      <c r="J306" s="43"/>
    </row>
    <row r="307" spans="7:10" ht="13.5" customHeight="1">
      <c r="G307" s="49">
        <v>260</v>
      </c>
      <c r="H307" s="20"/>
      <c r="I307" s="79" t="s">
        <v>123</v>
      </c>
      <c r="J307" s="43"/>
    </row>
    <row r="308" spans="7:10" ht="13.5" customHeight="1">
      <c r="G308" s="49">
        <v>261</v>
      </c>
      <c r="H308" s="20"/>
      <c r="I308" s="79" t="s">
        <v>123</v>
      </c>
      <c r="J308" s="43"/>
    </row>
    <row r="309" spans="7:10" ht="13.5" customHeight="1">
      <c r="G309" s="49">
        <v>262</v>
      </c>
      <c r="H309" s="20"/>
      <c r="I309" s="79" t="s">
        <v>123</v>
      </c>
      <c r="J309" s="43"/>
    </row>
    <row r="310" spans="7:10" ht="13.5" customHeight="1">
      <c r="G310" s="49">
        <v>263</v>
      </c>
      <c r="H310" s="20"/>
      <c r="I310" s="79" t="s">
        <v>123</v>
      </c>
      <c r="J310" s="110"/>
    </row>
    <row r="311" spans="7:10" ht="13.5" customHeight="1">
      <c r="G311" s="49">
        <v>264</v>
      </c>
      <c r="H311" s="20"/>
      <c r="I311" s="79" t="s">
        <v>123</v>
      </c>
      <c r="J311" s="110"/>
    </row>
    <row r="312" spans="7:10" ht="13.5" customHeight="1">
      <c r="G312" s="49">
        <v>265</v>
      </c>
      <c r="H312" s="20"/>
      <c r="I312" s="79" t="s">
        <v>123</v>
      </c>
      <c r="J312" s="110"/>
    </row>
    <row r="313" spans="7:10" ht="13.5" customHeight="1">
      <c r="G313" s="49">
        <v>266</v>
      </c>
      <c r="H313" s="20"/>
      <c r="I313" s="79" t="s">
        <v>123</v>
      </c>
      <c r="J313" s="43"/>
    </row>
    <row r="314" spans="7:10" ht="13.5" customHeight="1">
      <c r="G314" s="49">
        <v>267</v>
      </c>
      <c r="H314" s="20"/>
      <c r="I314" s="79" t="s">
        <v>123</v>
      </c>
      <c r="J314" s="43"/>
    </row>
    <row r="315" spans="7:10" ht="13.5" customHeight="1">
      <c r="G315" s="49">
        <v>268</v>
      </c>
      <c r="H315" s="20"/>
      <c r="I315" s="79" t="s">
        <v>123</v>
      </c>
      <c r="J315" s="43"/>
    </row>
    <row r="316" spans="7:10" ht="13.5" customHeight="1">
      <c r="G316" s="49">
        <v>269</v>
      </c>
      <c r="H316" s="20"/>
      <c r="I316" s="79" t="s">
        <v>123</v>
      </c>
      <c r="J316" s="110"/>
    </row>
    <row r="317" spans="7:10" ht="13.5" customHeight="1">
      <c r="G317" s="49">
        <v>270</v>
      </c>
      <c r="H317" s="20"/>
      <c r="I317" s="79" t="s">
        <v>123</v>
      </c>
      <c r="J317" s="110"/>
    </row>
    <row r="318" spans="7:10" ht="13.5" customHeight="1">
      <c r="G318" s="49">
        <v>271</v>
      </c>
      <c r="H318" s="20"/>
      <c r="I318" s="79" t="s">
        <v>123</v>
      </c>
      <c r="J318" s="110"/>
    </row>
    <row r="319" spans="7:10" ht="13.5" customHeight="1">
      <c r="G319" s="49">
        <v>272</v>
      </c>
      <c r="H319" s="20"/>
      <c r="I319" s="79" t="s">
        <v>123</v>
      </c>
      <c r="J319" s="43"/>
    </row>
    <row r="320" spans="7:10" ht="13.5" customHeight="1">
      <c r="G320" s="49">
        <v>273</v>
      </c>
      <c r="H320" s="20"/>
      <c r="I320" s="79" t="s">
        <v>123</v>
      </c>
      <c r="J320" s="43"/>
    </row>
    <row r="321" spans="7:10" ht="13.5" customHeight="1">
      <c r="G321" s="49">
        <v>274</v>
      </c>
      <c r="H321" s="20"/>
      <c r="I321" s="79" t="s">
        <v>123</v>
      </c>
      <c r="J321" s="43"/>
    </row>
    <row r="322" spans="7:10" ht="13.5" customHeight="1">
      <c r="G322" s="49">
        <v>275</v>
      </c>
      <c r="H322" s="20"/>
      <c r="I322" s="79" t="s">
        <v>123</v>
      </c>
      <c r="J322" s="43"/>
    </row>
    <row r="323" spans="7:10" ht="13.5" customHeight="1">
      <c r="G323" s="49">
        <v>276</v>
      </c>
      <c r="H323" s="20"/>
      <c r="I323" s="79" t="s">
        <v>123</v>
      </c>
      <c r="J323" s="43"/>
    </row>
    <row r="324" spans="7:10" ht="13.5" customHeight="1">
      <c r="G324" s="49">
        <v>277</v>
      </c>
      <c r="H324" s="20"/>
      <c r="I324" s="79" t="s">
        <v>123</v>
      </c>
      <c r="J324" s="110"/>
    </row>
    <row r="325" spans="7:10" ht="13.5" customHeight="1">
      <c r="G325" s="49">
        <v>278</v>
      </c>
      <c r="H325" s="20"/>
      <c r="I325" s="79" t="s">
        <v>123</v>
      </c>
      <c r="J325" s="110"/>
    </row>
    <row r="326" spans="7:10" ht="13.5" customHeight="1">
      <c r="G326" s="49">
        <v>279</v>
      </c>
      <c r="H326" s="20"/>
      <c r="I326" s="79" t="s">
        <v>123</v>
      </c>
      <c r="J326" s="110"/>
    </row>
    <row r="327" spans="7:10" ht="13.5" customHeight="1">
      <c r="G327" s="49">
        <v>280</v>
      </c>
      <c r="H327" s="20"/>
      <c r="I327" s="79" t="s">
        <v>123</v>
      </c>
      <c r="J327" s="110"/>
    </row>
    <row r="328" spans="7:10" ht="13.5" customHeight="1">
      <c r="G328" s="49">
        <v>281</v>
      </c>
      <c r="H328" s="20"/>
      <c r="I328" s="79" t="s">
        <v>123</v>
      </c>
      <c r="J328" s="110"/>
    </row>
    <row r="329" spans="7:10" ht="13.5" customHeight="1">
      <c r="G329" s="49">
        <v>282</v>
      </c>
      <c r="H329" s="20"/>
      <c r="I329" s="79" t="s">
        <v>123</v>
      </c>
      <c r="J329" s="110"/>
    </row>
    <row r="330" spans="7:10" ht="13.5" customHeight="1">
      <c r="G330" s="49">
        <v>283</v>
      </c>
      <c r="H330" s="20"/>
      <c r="I330" s="79" t="s">
        <v>123</v>
      </c>
      <c r="J330" s="43"/>
    </row>
    <row r="331" spans="7:10" ht="13.5" customHeight="1">
      <c r="G331" s="49">
        <v>284</v>
      </c>
      <c r="H331" s="20"/>
      <c r="I331" s="79" t="s">
        <v>123</v>
      </c>
      <c r="J331" s="43"/>
    </row>
    <row r="332" spans="7:10" ht="13.5" customHeight="1">
      <c r="G332" s="49">
        <v>285</v>
      </c>
      <c r="H332" s="20"/>
      <c r="I332" s="79" t="s">
        <v>123</v>
      </c>
      <c r="J332" s="43"/>
    </row>
    <row r="333" spans="7:10" ht="13.5" customHeight="1">
      <c r="G333" s="49">
        <v>286</v>
      </c>
      <c r="H333" s="20"/>
      <c r="I333" s="79" t="s">
        <v>123</v>
      </c>
      <c r="J333" s="43"/>
    </row>
    <row r="334" spans="7:10" ht="13.5" customHeight="1">
      <c r="G334" s="49">
        <v>287</v>
      </c>
      <c r="H334" s="20"/>
      <c r="I334" s="79" t="s">
        <v>123</v>
      </c>
      <c r="J334" s="43"/>
    </row>
    <row r="335" spans="7:10" ht="13.5" customHeight="1">
      <c r="G335" s="49">
        <v>288</v>
      </c>
      <c r="H335" s="20"/>
      <c r="I335" s="79" t="s">
        <v>123</v>
      </c>
      <c r="J335" s="43"/>
    </row>
    <row r="336" spans="7:10" ht="13.5" customHeight="1">
      <c r="G336" s="49">
        <v>289</v>
      </c>
      <c r="H336" s="20"/>
      <c r="I336" s="79" t="s">
        <v>123</v>
      </c>
      <c r="J336" s="43"/>
    </row>
    <row r="337" spans="7:10" ht="13.5" customHeight="1">
      <c r="G337" s="49">
        <v>290</v>
      </c>
      <c r="H337" s="20"/>
      <c r="I337" s="79" t="s">
        <v>123</v>
      </c>
      <c r="J337" s="43"/>
    </row>
    <row r="338" spans="7:10" ht="13.5" customHeight="1">
      <c r="G338" s="49">
        <v>291</v>
      </c>
      <c r="H338" s="20"/>
      <c r="I338" s="79" t="s">
        <v>123</v>
      </c>
      <c r="J338" s="43"/>
    </row>
    <row r="339" spans="7:10" ht="13.5" customHeight="1">
      <c r="G339" s="49">
        <v>292</v>
      </c>
      <c r="H339" s="20"/>
      <c r="I339" s="79" t="s">
        <v>123</v>
      </c>
      <c r="J339" s="43"/>
    </row>
    <row r="340" spans="7:10" ht="13.5" customHeight="1">
      <c r="G340" s="49">
        <v>293</v>
      </c>
      <c r="H340" s="20"/>
      <c r="I340" s="79" t="s">
        <v>123</v>
      </c>
      <c r="J340" s="43"/>
    </row>
    <row r="341" spans="7:10" ht="13.5" customHeight="1">
      <c r="G341" s="49">
        <v>294</v>
      </c>
      <c r="H341" s="20"/>
      <c r="I341" s="79" t="s">
        <v>123</v>
      </c>
      <c r="J341" s="43"/>
    </row>
    <row r="342" spans="7:10" ht="13.5" customHeight="1">
      <c r="G342" s="49">
        <v>295</v>
      </c>
      <c r="H342" s="20"/>
      <c r="I342" s="79" t="s">
        <v>123</v>
      </c>
      <c r="J342" s="110"/>
    </row>
    <row r="343" spans="7:10" ht="13.5" customHeight="1">
      <c r="G343" s="49">
        <v>296</v>
      </c>
      <c r="H343" s="20"/>
      <c r="I343" s="79" t="s">
        <v>123</v>
      </c>
      <c r="J343" s="110"/>
    </row>
    <row r="344" spans="7:10" ht="13.5" customHeight="1">
      <c r="G344" s="49">
        <v>297</v>
      </c>
      <c r="H344" s="20"/>
      <c r="I344" s="79" t="s">
        <v>123</v>
      </c>
      <c r="J344" s="43"/>
    </row>
    <row r="345" spans="7:10" ht="13.5" customHeight="1">
      <c r="G345" s="49">
        <v>298</v>
      </c>
      <c r="H345" s="20"/>
      <c r="I345" s="79" t="s">
        <v>123</v>
      </c>
      <c r="J345" s="43"/>
    </row>
    <row r="346" spans="7:10" ht="13.5" customHeight="1">
      <c r="G346" s="49">
        <v>299</v>
      </c>
      <c r="H346" s="20"/>
      <c r="I346" s="79" t="s">
        <v>123</v>
      </c>
      <c r="J346" s="43"/>
    </row>
    <row r="347" spans="7:10" ht="13.5" customHeight="1">
      <c r="G347" s="49">
        <v>300</v>
      </c>
      <c r="H347" s="20"/>
      <c r="I347" s="79" t="s">
        <v>123</v>
      </c>
      <c r="J347" s="43"/>
    </row>
    <row r="348" spans="7:10" ht="13.5" customHeight="1">
      <c r="G348" s="49">
        <v>301</v>
      </c>
      <c r="H348" s="20"/>
      <c r="I348" s="79" t="s">
        <v>123</v>
      </c>
      <c r="J348" s="43"/>
    </row>
    <row r="349" spans="7:10" ht="13.5" customHeight="1">
      <c r="G349" s="49">
        <v>302</v>
      </c>
      <c r="H349" s="20"/>
      <c r="I349" s="79" t="s">
        <v>123</v>
      </c>
      <c r="J349" s="43"/>
    </row>
    <row r="350" spans="7:10" ht="13.5" customHeight="1">
      <c r="G350" s="49">
        <v>303</v>
      </c>
      <c r="H350" s="20"/>
      <c r="I350" s="79" t="s">
        <v>123</v>
      </c>
      <c r="J350" s="110"/>
    </row>
    <row r="351" spans="7:10" ht="13.5" customHeight="1">
      <c r="G351" s="49">
        <v>304</v>
      </c>
      <c r="H351" s="20"/>
      <c r="I351" s="79" t="s">
        <v>123</v>
      </c>
      <c r="J351" s="43"/>
    </row>
    <row r="352" spans="7:10" ht="13.5" customHeight="1">
      <c r="G352" s="49">
        <v>305</v>
      </c>
      <c r="H352" s="20"/>
      <c r="I352" s="79" t="s">
        <v>123</v>
      </c>
      <c r="J352" s="43"/>
    </row>
    <row r="353" spans="7:10" ht="13.5" customHeight="1">
      <c r="G353" s="49">
        <v>306</v>
      </c>
      <c r="H353" s="20"/>
      <c r="I353" s="79" t="s">
        <v>123</v>
      </c>
      <c r="J353" s="43"/>
    </row>
    <row r="354" spans="7:10" ht="13.5" customHeight="1">
      <c r="G354" s="49">
        <v>307</v>
      </c>
      <c r="H354" s="20"/>
      <c r="I354" s="79" t="s">
        <v>123</v>
      </c>
      <c r="J354" s="43"/>
    </row>
    <row r="355" spans="7:10" ht="13.5" customHeight="1">
      <c r="G355" s="49">
        <v>308</v>
      </c>
      <c r="H355" s="20"/>
      <c r="I355" s="79" t="s">
        <v>123</v>
      </c>
      <c r="J355" s="43"/>
    </row>
    <row r="356" spans="7:10" ht="13.5" customHeight="1">
      <c r="G356" s="49">
        <v>309</v>
      </c>
      <c r="H356" s="20"/>
      <c r="I356" s="79" t="s">
        <v>123</v>
      </c>
      <c r="J356" s="110"/>
    </row>
    <row r="357" spans="7:10" ht="13.5" customHeight="1">
      <c r="G357" s="49">
        <v>310</v>
      </c>
      <c r="H357" s="20"/>
      <c r="I357" s="79" t="s">
        <v>123</v>
      </c>
      <c r="J357" s="43"/>
    </row>
    <row r="358" spans="7:10" ht="13.5" customHeight="1">
      <c r="G358" s="49">
        <v>311</v>
      </c>
      <c r="H358" s="20"/>
      <c r="I358" s="79" t="s">
        <v>123</v>
      </c>
      <c r="J358" s="110"/>
    </row>
    <row r="359" spans="7:10" ht="13.5" customHeight="1">
      <c r="G359" s="49">
        <v>312</v>
      </c>
      <c r="H359" s="20"/>
      <c r="I359" s="79" t="s">
        <v>123</v>
      </c>
      <c r="J359" s="43"/>
    </row>
    <row r="360" spans="7:10" ht="13.5" customHeight="1">
      <c r="G360" s="49">
        <v>313</v>
      </c>
      <c r="H360" s="20"/>
      <c r="I360" s="79" t="s">
        <v>123</v>
      </c>
      <c r="J360" s="43"/>
    </row>
    <row r="361" spans="7:10" ht="13.5" customHeight="1">
      <c r="G361" s="49">
        <v>314</v>
      </c>
      <c r="H361" s="20"/>
      <c r="I361" s="79" t="s">
        <v>123</v>
      </c>
      <c r="J361" s="110"/>
    </row>
    <row r="362" spans="7:10" ht="13.5" customHeight="1">
      <c r="G362" s="49">
        <v>315</v>
      </c>
      <c r="H362" s="20"/>
      <c r="I362" s="79" t="s">
        <v>123</v>
      </c>
      <c r="J362" s="110"/>
    </row>
    <row r="363" spans="7:10" ht="13.5" customHeight="1">
      <c r="G363" s="49">
        <v>316</v>
      </c>
      <c r="H363" s="20"/>
      <c r="I363" s="79" t="s">
        <v>123</v>
      </c>
      <c r="J363" s="110"/>
    </row>
    <row r="364" spans="7:10" ht="13.5" customHeight="1">
      <c r="G364" s="49">
        <v>317</v>
      </c>
      <c r="H364" s="20"/>
      <c r="I364" s="79" t="s">
        <v>123</v>
      </c>
      <c r="J364" s="43"/>
    </row>
    <row r="365" spans="7:10" ht="13.5" customHeight="1">
      <c r="G365" s="49">
        <v>318</v>
      </c>
      <c r="H365" s="20"/>
      <c r="I365" s="79" t="s">
        <v>123</v>
      </c>
      <c r="J365" s="43"/>
    </row>
    <row r="366" spans="7:10" ht="13.5" customHeight="1">
      <c r="G366" s="49">
        <v>319</v>
      </c>
      <c r="H366" s="20"/>
      <c r="I366" s="79" t="s">
        <v>123</v>
      </c>
      <c r="J366" s="43"/>
    </row>
    <row r="367" spans="7:10" ht="13.5" customHeight="1">
      <c r="G367" s="49">
        <v>320</v>
      </c>
      <c r="H367" s="20"/>
      <c r="I367" s="79" t="s">
        <v>123</v>
      </c>
      <c r="J367" s="43"/>
    </row>
    <row r="368" spans="7:10" ht="13.5" customHeight="1">
      <c r="G368" s="49">
        <v>321</v>
      </c>
      <c r="H368" s="20"/>
      <c r="I368" s="79" t="s">
        <v>123</v>
      </c>
      <c r="J368" s="43"/>
    </row>
    <row r="369" spans="7:10" ht="13.5" customHeight="1">
      <c r="G369" s="49">
        <v>322</v>
      </c>
      <c r="H369" s="20"/>
      <c r="I369" s="79" t="s">
        <v>123</v>
      </c>
      <c r="J369" s="43"/>
    </row>
    <row r="370" spans="7:10" ht="13.5" customHeight="1">
      <c r="G370" s="49">
        <v>323</v>
      </c>
      <c r="H370" s="20"/>
      <c r="I370" s="79" t="s">
        <v>123</v>
      </c>
      <c r="J370" s="110"/>
    </row>
    <row r="371" spans="7:10" ht="13.5" customHeight="1">
      <c r="G371" s="49">
        <v>324</v>
      </c>
      <c r="H371" s="20"/>
      <c r="I371" s="79" t="s">
        <v>123</v>
      </c>
      <c r="J371" s="43"/>
    </row>
    <row r="372" spans="7:10" ht="13.5" customHeight="1">
      <c r="G372" s="49">
        <v>325</v>
      </c>
      <c r="H372" s="20"/>
      <c r="I372" s="79" t="s">
        <v>123</v>
      </c>
      <c r="J372" s="43"/>
    </row>
    <row r="373" spans="7:10" ht="13.5" customHeight="1">
      <c r="G373" s="49">
        <v>326</v>
      </c>
      <c r="H373" s="20"/>
      <c r="I373" s="79" t="s">
        <v>123</v>
      </c>
      <c r="J373" s="43"/>
    </row>
    <row r="374" spans="7:10" ht="13.5" customHeight="1">
      <c r="G374" s="49">
        <v>327</v>
      </c>
      <c r="H374" s="20"/>
      <c r="I374" s="79" t="s">
        <v>123</v>
      </c>
      <c r="J374" s="43"/>
    </row>
    <row r="375" spans="7:10" ht="13.5" customHeight="1">
      <c r="G375" s="49">
        <v>328</v>
      </c>
      <c r="H375" s="20"/>
      <c r="I375" s="79" t="s">
        <v>123</v>
      </c>
      <c r="J375" s="43"/>
    </row>
    <row r="376" spans="7:10" ht="13.5" customHeight="1">
      <c r="G376" s="49">
        <v>329</v>
      </c>
      <c r="H376" s="20"/>
      <c r="I376" s="79" t="s">
        <v>123</v>
      </c>
      <c r="J376" s="43"/>
    </row>
    <row r="377" spans="7:10" ht="13.5" customHeight="1">
      <c r="G377" s="49">
        <v>330</v>
      </c>
      <c r="H377" s="20"/>
      <c r="I377" s="79" t="s">
        <v>123</v>
      </c>
      <c r="J377" s="43"/>
    </row>
    <row r="378" spans="7:10" ht="13.5" customHeight="1">
      <c r="G378" s="49">
        <v>331</v>
      </c>
      <c r="H378" s="20"/>
      <c r="I378" s="79" t="s">
        <v>123</v>
      </c>
      <c r="J378" s="43"/>
    </row>
    <row r="379" spans="7:10" ht="13.5" customHeight="1">
      <c r="G379" s="49">
        <v>332</v>
      </c>
      <c r="H379" s="20"/>
      <c r="I379" s="79" t="s">
        <v>123</v>
      </c>
      <c r="J379" s="43"/>
    </row>
    <row r="380" spans="7:10" ht="13.5" customHeight="1">
      <c r="G380" s="49">
        <v>333</v>
      </c>
      <c r="H380" s="20"/>
      <c r="I380" s="79" t="s">
        <v>123</v>
      </c>
      <c r="J380" s="43"/>
    </row>
    <row r="381" spans="7:10" ht="13.5" customHeight="1">
      <c r="G381" s="49">
        <v>334</v>
      </c>
      <c r="H381" s="20"/>
      <c r="I381" s="79" t="s">
        <v>123</v>
      </c>
      <c r="J381" s="43"/>
    </row>
    <row r="382" spans="7:10" ht="13.5" customHeight="1">
      <c r="G382" s="49">
        <v>335</v>
      </c>
      <c r="H382" s="20"/>
      <c r="I382" s="79" t="s">
        <v>123</v>
      </c>
      <c r="J382" s="110"/>
    </row>
    <row r="383" spans="7:10" ht="13.5" customHeight="1">
      <c r="G383" s="49">
        <v>336</v>
      </c>
      <c r="H383" s="20"/>
      <c r="I383" s="79" t="s">
        <v>123</v>
      </c>
      <c r="J383" s="43"/>
    </row>
    <row r="384" spans="7:10" ht="13.5" customHeight="1">
      <c r="G384" s="49">
        <v>337</v>
      </c>
      <c r="H384" s="20"/>
      <c r="I384" s="79" t="s">
        <v>123</v>
      </c>
      <c r="J384" s="43"/>
    </row>
    <row r="385" spans="7:10" ht="13.5" customHeight="1">
      <c r="G385" s="49">
        <v>338</v>
      </c>
      <c r="H385" s="20"/>
      <c r="I385" s="79" t="s">
        <v>123</v>
      </c>
      <c r="J385" s="43"/>
    </row>
    <row r="386" spans="7:10" ht="13.5" customHeight="1">
      <c r="G386" s="49">
        <v>339</v>
      </c>
      <c r="H386" s="20"/>
      <c r="I386" s="79" t="s">
        <v>123</v>
      </c>
      <c r="J386" s="110"/>
    </row>
    <row r="387" spans="7:10" ht="13.5" customHeight="1">
      <c r="G387" s="49">
        <v>340</v>
      </c>
      <c r="H387" s="20"/>
      <c r="I387" s="79" t="s">
        <v>123</v>
      </c>
      <c r="J387" s="43"/>
    </row>
    <row r="388" spans="7:10" ht="13.5" customHeight="1">
      <c r="G388" s="49">
        <v>341</v>
      </c>
      <c r="H388" s="20"/>
      <c r="I388" s="79" t="s">
        <v>123</v>
      </c>
      <c r="J388" s="43"/>
    </row>
    <row r="389" spans="7:10" ht="13.5" customHeight="1">
      <c r="G389" s="49">
        <v>342</v>
      </c>
      <c r="H389" s="20"/>
      <c r="I389" s="79" t="s">
        <v>123</v>
      </c>
      <c r="J389" s="43"/>
    </row>
    <row r="390" spans="7:10" ht="13.5" customHeight="1">
      <c r="G390" s="49">
        <v>343</v>
      </c>
      <c r="H390" s="20"/>
      <c r="I390" s="79" t="s">
        <v>123</v>
      </c>
      <c r="J390" s="43"/>
    </row>
    <row r="391" spans="7:10" ht="13.5" customHeight="1">
      <c r="G391" s="49">
        <v>344</v>
      </c>
      <c r="H391" s="20"/>
      <c r="I391" s="79" t="s">
        <v>123</v>
      </c>
      <c r="J391" s="43"/>
    </row>
    <row r="392" spans="7:10" ht="13.5" customHeight="1">
      <c r="G392" s="49">
        <v>345</v>
      </c>
      <c r="H392" s="20"/>
      <c r="I392" s="79" t="s">
        <v>123</v>
      </c>
      <c r="J392" s="43"/>
    </row>
    <row r="393" spans="7:10" ht="13.5" customHeight="1">
      <c r="G393" s="49">
        <v>346</v>
      </c>
      <c r="H393" s="20"/>
      <c r="I393" s="79" t="s">
        <v>123</v>
      </c>
      <c r="J393" s="43"/>
    </row>
    <row r="394" spans="7:10" ht="13.5" customHeight="1">
      <c r="G394" s="49">
        <v>347</v>
      </c>
      <c r="H394" s="20"/>
      <c r="I394" s="79" t="s">
        <v>123</v>
      </c>
      <c r="J394" s="43"/>
    </row>
    <row r="395" spans="7:10" ht="13.5" customHeight="1">
      <c r="G395" s="49">
        <v>348</v>
      </c>
      <c r="H395" s="20"/>
      <c r="I395" s="79" t="s">
        <v>123</v>
      </c>
      <c r="J395" s="43"/>
    </row>
    <row r="396" spans="7:10" ht="13.5" customHeight="1">
      <c r="G396" s="49">
        <v>349</v>
      </c>
      <c r="H396" s="20"/>
      <c r="I396" s="79" t="s">
        <v>123</v>
      </c>
      <c r="J396" s="43"/>
    </row>
    <row r="397" spans="7:10" ht="13.5" customHeight="1">
      <c r="G397" s="49">
        <v>350</v>
      </c>
      <c r="H397" s="20"/>
      <c r="I397" s="79" t="s">
        <v>123</v>
      </c>
      <c r="J397" s="43"/>
    </row>
    <row r="398" spans="7:10" ht="13.5" customHeight="1">
      <c r="G398" s="49">
        <v>351</v>
      </c>
      <c r="H398" s="20"/>
      <c r="I398" s="79" t="s">
        <v>123</v>
      </c>
      <c r="J398" s="43"/>
    </row>
    <row r="399" spans="7:10" ht="13.5" customHeight="1">
      <c r="G399" s="49">
        <v>352</v>
      </c>
      <c r="H399" s="20"/>
      <c r="I399" s="79" t="s">
        <v>123</v>
      </c>
      <c r="J399" s="43"/>
    </row>
    <row r="400" spans="7:10" ht="13.5" customHeight="1">
      <c r="G400" s="49">
        <v>353</v>
      </c>
      <c r="H400" s="20"/>
      <c r="I400" s="79" t="s">
        <v>123</v>
      </c>
      <c r="J400" s="43"/>
    </row>
    <row r="401" spans="7:10" ht="13.5" customHeight="1">
      <c r="G401" s="49">
        <v>354</v>
      </c>
      <c r="H401" s="20"/>
      <c r="I401" s="79" t="s">
        <v>123</v>
      </c>
      <c r="J401" s="43"/>
    </row>
    <row r="402" spans="7:10" ht="13.5" customHeight="1">
      <c r="G402" s="49">
        <v>355</v>
      </c>
      <c r="H402" s="20"/>
      <c r="I402" s="79" t="s">
        <v>123</v>
      </c>
      <c r="J402" s="43"/>
    </row>
    <row r="403" spans="7:10" ht="13.5" customHeight="1">
      <c r="G403" s="49">
        <v>356</v>
      </c>
      <c r="H403" s="20"/>
      <c r="I403" s="79" t="s">
        <v>123</v>
      </c>
      <c r="J403" s="110"/>
    </row>
    <row r="404" spans="7:10" ht="13.5" customHeight="1">
      <c r="G404" s="49">
        <v>357</v>
      </c>
      <c r="H404" s="20"/>
      <c r="I404" s="79" t="s">
        <v>123</v>
      </c>
      <c r="J404" s="43"/>
    </row>
    <row r="405" spans="7:10" ht="13.5" customHeight="1">
      <c r="G405" s="49">
        <v>358</v>
      </c>
      <c r="H405" s="20"/>
      <c r="I405" s="79" t="s">
        <v>123</v>
      </c>
      <c r="J405" s="43"/>
    </row>
    <row r="406" spans="7:10" ht="13.5" customHeight="1">
      <c r="G406" s="49">
        <v>359</v>
      </c>
      <c r="H406" s="20"/>
      <c r="I406" s="79" t="s">
        <v>123</v>
      </c>
      <c r="J406" s="110"/>
    </row>
    <row r="407" spans="7:10" ht="13.5" customHeight="1">
      <c r="G407" s="49">
        <v>360</v>
      </c>
      <c r="H407" s="20"/>
      <c r="I407" s="79" t="s">
        <v>123</v>
      </c>
      <c r="J407" s="110"/>
    </row>
    <row r="408" spans="7:10" ht="13.5" customHeight="1">
      <c r="G408" s="49">
        <v>361</v>
      </c>
      <c r="H408" s="20"/>
      <c r="I408" s="79" t="s">
        <v>123</v>
      </c>
      <c r="J408" s="110"/>
    </row>
    <row r="409" spans="7:10" ht="13.5" customHeight="1">
      <c r="G409" s="49">
        <v>362</v>
      </c>
      <c r="H409" s="20"/>
      <c r="I409" s="79" t="s">
        <v>123</v>
      </c>
      <c r="J409" s="110"/>
    </row>
    <row r="410" spans="7:10" ht="13.5" customHeight="1">
      <c r="G410" s="49">
        <v>363</v>
      </c>
      <c r="H410" s="20"/>
      <c r="I410" s="79" t="s">
        <v>123</v>
      </c>
      <c r="J410" s="43"/>
    </row>
    <row r="411" spans="7:10" ht="13.5" customHeight="1">
      <c r="G411" s="49">
        <v>364</v>
      </c>
      <c r="H411" s="20"/>
      <c r="I411" s="79" t="s">
        <v>123</v>
      </c>
      <c r="J411" s="43"/>
    </row>
    <row r="412" spans="7:10" ht="13.5" customHeight="1">
      <c r="G412" s="49">
        <v>365</v>
      </c>
      <c r="H412" s="20"/>
      <c r="I412" s="79" t="s">
        <v>123</v>
      </c>
      <c r="J412" s="43"/>
    </row>
    <row r="413" spans="7:10" ht="13.5" customHeight="1">
      <c r="G413" s="49">
        <v>366</v>
      </c>
      <c r="H413" s="20"/>
      <c r="I413" s="79" t="s">
        <v>123</v>
      </c>
      <c r="J413" s="43"/>
    </row>
    <row r="414" spans="7:10" ht="13.5" customHeight="1">
      <c r="G414" s="49">
        <v>367</v>
      </c>
      <c r="H414" s="20"/>
      <c r="I414" s="79" t="s">
        <v>123</v>
      </c>
      <c r="J414" s="43"/>
    </row>
    <row r="415" spans="7:10" ht="13.5" customHeight="1">
      <c r="G415" s="49">
        <v>368</v>
      </c>
      <c r="H415" s="20"/>
      <c r="I415" s="79" t="s">
        <v>123</v>
      </c>
      <c r="J415" s="43"/>
    </row>
    <row r="416" spans="7:10" ht="13.5" customHeight="1">
      <c r="G416" s="49">
        <v>369</v>
      </c>
      <c r="H416" s="20"/>
      <c r="I416" s="79" t="s">
        <v>123</v>
      </c>
      <c r="J416" s="110"/>
    </row>
    <row r="417" spans="7:10" ht="13.5" customHeight="1">
      <c r="G417" s="49">
        <v>370</v>
      </c>
      <c r="H417" s="20"/>
      <c r="I417" s="79" t="s">
        <v>123</v>
      </c>
      <c r="J417" s="43"/>
    </row>
    <row r="418" spans="7:10" ht="13.5" customHeight="1">
      <c r="G418" s="49">
        <v>371</v>
      </c>
      <c r="H418" s="20"/>
      <c r="I418" s="79" t="s">
        <v>123</v>
      </c>
      <c r="J418" s="43"/>
    </row>
    <row r="419" spans="7:10" ht="13.5" customHeight="1">
      <c r="G419" s="49">
        <v>372</v>
      </c>
      <c r="H419" s="20"/>
      <c r="I419" s="79" t="s">
        <v>123</v>
      </c>
      <c r="J419" s="43"/>
    </row>
    <row r="420" spans="7:10" ht="13.5" customHeight="1">
      <c r="G420" s="49">
        <v>373</v>
      </c>
      <c r="H420" s="20"/>
      <c r="I420" s="79" t="s">
        <v>123</v>
      </c>
      <c r="J420" s="43"/>
    </row>
    <row r="421" spans="7:10" ht="13.5" customHeight="1">
      <c r="G421" s="49">
        <v>374</v>
      </c>
      <c r="H421" s="20"/>
      <c r="I421" s="79" t="s">
        <v>123</v>
      </c>
      <c r="J421" s="43"/>
    </row>
    <row r="422" spans="7:10" ht="13.5" customHeight="1">
      <c r="G422" s="49">
        <v>375</v>
      </c>
      <c r="H422" s="20"/>
      <c r="I422" s="79" t="s">
        <v>123</v>
      </c>
      <c r="J422" s="110"/>
    </row>
    <row r="423" spans="7:10" ht="13.5" customHeight="1">
      <c r="G423" s="49">
        <v>376</v>
      </c>
      <c r="H423" s="20"/>
      <c r="I423" s="79" t="s">
        <v>123</v>
      </c>
      <c r="J423" s="43"/>
    </row>
    <row r="424" spans="7:10" ht="13.5" customHeight="1">
      <c r="G424" s="49">
        <v>377</v>
      </c>
      <c r="H424" s="20"/>
      <c r="I424" s="79" t="s">
        <v>123</v>
      </c>
      <c r="J424" s="44"/>
    </row>
    <row r="425" spans="7:10" ht="13.5" customHeight="1">
      <c r="G425" s="49">
        <v>378</v>
      </c>
      <c r="H425" s="20"/>
      <c r="I425" s="79" t="s">
        <v>123</v>
      </c>
      <c r="J425" s="44"/>
    </row>
    <row r="426" spans="7:10" ht="13.5" customHeight="1">
      <c r="G426" s="49">
        <v>379</v>
      </c>
      <c r="H426" s="20"/>
      <c r="I426" s="79" t="s">
        <v>123</v>
      </c>
      <c r="J426" s="44"/>
    </row>
    <row r="427" spans="7:10" ht="13.5" customHeight="1">
      <c r="G427" s="49">
        <v>380</v>
      </c>
      <c r="H427" s="20"/>
      <c r="I427" s="79" t="s">
        <v>123</v>
      </c>
      <c r="J427" s="44"/>
    </row>
    <row r="428" spans="7:10" ht="13.5" customHeight="1">
      <c r="G428" s="49">
        <v>381</v>
      </c>
      <c r="H428" s="20"/>
      <c r="I428" s="79" t="s">
        <v>123</v>
      </c>
      <c r="J428" s="44"/>
    </row>
    <row r="429" spans="7:10" ht="13.5" customHeight="1">
      <c r="G429" s="49">
        <v>382</v>
      </c>
      <c r="H429" s="20"/>
      <c r="I429" s="79" t="s">
        <v>123</v>
      </c>
      <c r="J429" s="44"/>
    </row>
    <row r="430" spans="7:10" ht="13.5" customHeight="1">
      <c r="G430" s="49">
        <v>383</v>
      </c>
      <c r="H430" s="20"/>
      <c r="I430" s="79" t="s">
        <v>123</v>
      </c>
      <c r="J430" s="44"/>
    </row>
    <row r="431" spans="7:10" ht="13.5" customHeight="1">
      <c r="G431" s="49">
        <v>384</v>
      </c>
      <c r="H431" s="20"/>
      <c r="I431" s="79" t="s">
        <v>123</v>
      </c>
      <c r="J431" s="44"/>
    </row>
    <row r="432" spans="7:10" ht="13.5" customHeight="1">
      <c r="G432" s="49">
        <v>385</v>
      </c>
      <c r="H432" s="20"/>
      <c r="I432" s="79" t="s">
        <v>123</v>
      </c>
      <c r="J432" s="44"/>
    </row>
    <row r="433" spans="7:10" ht="13.5" customHeight="1">
      <c r="G433" s="49">
        <v>386</v>
      </c>
      <c r="H433" s="20"/>
      <c r="I433" s="79" t="s">
        <v>123</v>
      </c>
      <c r="J433" s="44"/>
    </row>
    <row r="434" spans="7:10" ht="13.5" customHeight="1">
      <c r="G434" s="49">
        <v>387</v>
      </c>
      <c r="H434" s="20"/>
      <c r="I434" s="79" t="s">
        <v>123</v>
      </c>
      <c r="J434" s="44"/>
    </row>
    <row r="435" spans="7:10" ht="13.5" customHeight="1">
      <c r="G435" s="49">
        <v>388</v>
      </c>
      <c r="H435" s="20"/>
      <c r="I435" s="79" t="s">
        <v>123</v>
      </c>
      <c r="J435" s="44"/>
    </row>
    <row r="436" spans="7:10" ht="13.5" customHeight="1">
      <c r="G436" s="49">
        <v>389</v>
      </c>
      <c r="H436" s="20"/>
      <c r="I436" s="79" t="s">
        <v>123</v>
      </c>
      <c r="J436" s="44"/>
    </row>
    <row r="437" spans="7:10" ht="13.5" customHeight="1">
      <c r="G437" s="49">
        <v>390</v>
      </c>
      <c r="H437" s="20"/>
      <c r="I437" s="79" t="s">
        <v>123</v>
      </c>
      <c r="J437" s="44"/>
    </row>
    <row r="438" spans="7:10" ht="13.5" customHeight="1">
      <c r="G438" s="49">
        <v>391</v>
      </c>
      <c r="H438" s="20"/>
      <c r="I438" s="79" t="s">
        <v>123</v>
      </c>
      <c r="J438" s="44"/>
    </row>
    <row r="439" spans="7:10" ht="13.5" customHeight="1">
      <c r="G439" s="49">
        <v>392</v>
      </c>
      <c r="H439" s="20"/>
      <c r="I439" s="79" t="s">
        <v>123</v>
      </c>
      <c r="J439" s="44"/>
    </row>
    <row r="440" spans="7:10" ht="13.5" customHeight="1">
      <c r="G440" s="49">
        <v>393</v>
      </c>
      <c r="H440" s="20"/>
      <c r="I440" s="79" t="s">
        <v>123</v>
      </c>
      <c r="J440" s="44"/>
    </row>
    <row r="441" spans="7:10" ht="13.5" customHeight="1">
      <c r="G441" s="49">
        <v>394</v>
      </c>
      <c r="H441" s="20"/>
      <c r="I441" s="79" t="s">
        <v>123</v>
      </c>
      <c r="J441" s="44"/>
    </row>
    <row r="442" spans="7:10" ht="13.5" customHeight="1">
      <c r="G442" s="49">
        <v>395</v>
      </c>
      <c r="H442" s="20"/>
      <c r="I442" s="79" t="s">
        <v>123</v>
      </c>
      <c r="J442" s="44"/>
    </row>
    <row r="443" spans="7:10" ht="13.5" customHeight="1">
      <c r="G443" s="49">
        <v>396</v>
      </c>
      <c r="H443" s="20"/>
      <c r="I443" s="79" t="s">
        <v>123</v>
      </c>
      <c r="J443" s="44"/>
    </row>
    <row r="444" spans="7:10" ht="13.5" customHeight="1">
      <c r="G444" s="49">
        <v>397</v>
      </c>
      <c r="H444" s="20"/>
      <c r="I444" s="79" t="s">
        <v>123</v>
      </c>
      <c r="J444" s="44"/>
    </row>
    <row r="445" spans="7:10" ht="13.5" customHeight="1">
      <c r="G445" s="49">
        <v>398</v>
      </c>
      <c r="H445" s="20"/>
      <c r="I445" s="79" t="s">
        <v>123</v>
      </c>
      <c r="J445" s="44"/>
    </row>
    <row r="446" spans="7:10" ht="13.5" customHeight="1">
      <c r="G446" s="49">
        <v>399</v>
      </c>
      <c r="H446" s="20"/>
      <c r="I446" s="79" t="s">
        <v>123</v>
      </c>
      <c r="J446" s="44"/>
    </row>
    <row r="447" spans="7:10" ht="13.5" customHeight="1">
      <c r="G447" s="49">
        <v>400</v>
      </c>
      <c r="H447" s="20"/>
      <c r="I447" s="79" t="s">
        <v>123</v>
      </c>
      <c r="J447" s="44"/>
    </row>
    <row r="448" spans="7:10" ht="13.5" customHeight="1">
      <c r="G448" s="49">
        <v>401</v>
      </c>
      <c r="H448" s="20"/>
      <c r="I448" s="79" t="s">
        <v>123</v>
      </c>
      <c r="J448" s="44"/>
    </row>
    <row r="449" spans="7:10" ht="13.5" customHeight="1">
      <c r="G449" s="49">
        <v>402</v>
      </c>
      <c r="H449" s="20"/>
      <c r="I449" s="79" t="s">
        <v>123</v>
      </c>
      <c r="J449" s="44"/>
    </row>
    <row r="450" spans="7:10" ht="13.5" customHeight="1">
      <c r="G450" s="49">
        <v>403</v>
      </c>
      <c r="H450" s="20"/>
      <c r="I450" s="79" t="s">
        <v>123</v>
      </c>
      <c r="J450" s="44"/>
    </row>
    <row r="451" spans="7:10" ht="13.5" customHeight="1">
      <c r="G451" s="49">
        <v>404</v>
      </c>
      <c r="H451" s="20"/>
      <c r="I451" s="79" t="s">
        <v>123</v>
      </c>
      <c r="J451" s="44"/>
    </row>
    <row r="452" spans="7:10" ht="13.5" customHeight="1">
      <c r="G452" s="49">
        <v>405</v>
      </c>
      <c r="H452" s="20"/>
      <c r="I452" s="79" t="s">
        <v>123</v>
      </c>
      <c r="J452" s="44"/>
    </row>
    <row r="453" spans="7:10" ht="13.5" customHeight="1">
      <c r="G453" s="49">
        <v>406</v>
      </c>
      <c r="H453" s="20"/>
      <c r="I453" s="79" t="s">
        <v>123</v>
      </c>
      <c r="J453" s="44"/>
    </row>
    <row r="454" spans="7:10" ht="13.5" customHeight="1">
      <c r="G454" s="49">
        <v>407</v>
      </c>
      <c r="H454" s="20"/>
      <c r="I454" s="79" t="s">
        <v>123</v>
      </c>
      <c r="J454" s="44"/>
    </row>
    <row r="455" spans="7:10" ht="13.5" customHeight="1">
      <c r="G455" s="49">
        <v>408</v>
      </c>
      <c r="H455" s="20"/>
      <c r="I455" s="79" t="s">
        <v>123</v>
      </c>
      <c r="J455" s="44"/>
    </row>
    <row r="456" spans="7:10" ht="13.5" customHeight="1">
      <c r="G456" s="49">
        <v>409</v>
      </c>
      <c r="H456" s="20"/>
      <c r="I456" s="79" t="s">
        <v>123</v>
      </c>
      <c r="J456" s="44"/>
    </row>
    <row r="457" spans="7:10" ht="13.5" customHeight="1">
      <c r="G457" s="49">
        <v>410</v>
      </c>
      <c r="H457" s="20"/>
      <c r="I457" s="79" t="s">
        <v>123</v>
      </c>
      <c r="J457" s="44"/>
    </row>
    <row r="458" spans="7:10" ht="13.5" customHeight="1">
      <c r="G458" s="49">
        <v>411</v>
      </c>
      <c r="H458" s="20"/>
      <c r="I458" s="20" t="s">
        <v>123</v>
      </c>
      <c r="J458" s="44"/>
    </row>
    <row r="459" spans="7:10" ht="13.5" customHeight="1">
      <c r="G459" s="49">
        <v>412</v>
      </c>
      <c r="H459" s="20"/>
      <c r="I459" s="20" t="s">
        <v>123</v>
      </c>
      <c r="J459" s="44"/>
    </row>
    <row r="460" spans="7:10" ht="13.5" customHeight="1">
      <c r="G460" s="49">
        <v>413</v>
      </c>
      <c r="H460" s="20"/>
      <c r="I460" s="20" t="s">
        <v>123</v>
      </c>
      <c r="J460" s="44"/>
    </row>
    <row r="461" spans="7:10" ht="13.5" customHeight="1">
      <c r="G461" s="49">
        <v>414</v>
      </c>
      <c r="H461" s="20"/>
      <c r="I461" s="20" t="s">
        <v>123</v>
      </c>
      <c r="J461" s="44"/>
    </row>
    <row r="462" spans="7:10" ht="13.5" customHeight="1">
      <c r="G462" s="49">
        <v>415</v>
      </c>
      <c r="H462" s="20"/>
      <c r="I462" s="20" t="s">
        <v>123</v>
      </c>
      <c r="J462" s="44"/>
    </row>
    <row r="463" spans="7:10" ht="13.5" customHeight="1">
      <c r="G463" s="49">
        <v>416</v>
      </c>
      <c r="H463" s="20"/>
      <c r="I463" s="20" t="s">
        <v>123</v>
      </c>
      <c r="J463" s="44"/>
    </row>
    <row r="464" spans="7:10" ht="13.5" customHeight="1">
      <c r="G464" s="49">
        <v>417</v>
      </c>
      <c r="H464" s="20"/>
      <c r="I464" s="20" t="s">
        <v>123</v>
      </c>
      <c r="J464" s="44"/>
    </row>
    <row r="465" spans="7:10" ht="13.5" customHeight="1">
      <c r="G465" s="49">
        <v>418</v>
      </c>
      <c r="H465" s="20"/>
      <c r="I465" s="20" t="s">
        <v>123</v>
      </c>
      <c r="J465" s="44"/>
    </row>
    <row r="466" spans="7:10" ht="13.5" customHeight="1">
      <c r="G466" s="49">
        <v>419</v>
      </c>
      <c r="H466" s="20"/>
      <c r="I466" s="20" t="s">
        <v>123</v>
      </c>
      <c r="J466" s="44"/>
    </row>
    <row r="467" spans="7:10" ht="13.5" customHeight="1">
      <c r="G467" s="49">
        <v>420</v>
      </c>
      <c r="H467" s="20"/>
      <c r="I467" s="20" t="s">
        <v>123</v>
      </c>
      <c r="J467" s="44"/>
    </row>
    <row r="468" spans="7:10" ht="13.5" customHeight="1">
      <c r="G468" s="49">
        <v>421</v>
      </c>
      <c r="H468" s="20"/>
      <c r="I468" s="20" t="s">
        <v>123</v>
      </c>
      <c r="J468" s="44"/>
    </row>
    <row r="469" spans="7:10" ht="13.5" customHeight="1">
      <c r="G469" s="49">
        <v>422</v>
      </c>
      <c r="H469" s="20"/>
      <c r="I469" s="20" t="s">
        <v>123</v>
      </c>
      <c r="J469" s="44"/>
    </row>
    <row r="470" spans="7:10" ht="13.5" customHeight="1">
      <c r="G470" s="49">
        <v>423</v>
      </c>
      <c r="H470" s="20"/>
      <c r="I470" s="20" t="s">
        <v>123</v>
      </c>
      <c r="J470" s="44"/>
    </row>
    <row r="471" spans="7:10" ht="13.5" customHeight="1">
      <c r="G471" s="49">
        <v>424</v>
      </c>
      <c r="H471" s="20"/>
      <c r="I471" s="20" t="s">
        <v>123</v>
      </c>
      <c r="J471" s="44"/>
    </row>
    <row r="472" spans="7:10" ht="13.5" customHeight="1">
      <c r="G472" s="49">
        <v>425</v>
      </c>
      <c r="H472" s="20"/>
      <c r="I472" s="20" t="s">
        <v>123</v>
      </c>
      <c r="J472" s="44"/>
    </row>
    <row r="473" spans="7:10" ht="13.5" customHeight="1">
      <c r="G473" s="49">
        <v>426</v>
      </c>
      <c r="H473" s="20"/>
      <c r="I473" s="20" t="s">
        <v>123</v>
      </c>
      <c r="J473" s="44"/>
    </row>
    <row r="474" spans="7:10" ht="13.5" customHeight="1">
      <c r="G474" s="49">
        <v>427</v>
      </c>
      <c r="H474" s="20"/>
      <c r="I474" s="20" t="s">
        <v>123</v>
      </c>
      <c r="J474" s="44"/>
    </row>
    <row r="475" spans="7:10" ht="13.5" customHeight="1">
      <c r="G475" s="49">
        <v>428</v>
      </c>
      <c r="H475" s="20"/>
      <c r="I475" s="20" t="s">
        <v>123</v>
      </c>
      <c r="J475" s="44"/>
    </row>
    <row r="476" spans="7:10" ht="13.5" customHeight="1">
      <c r="G476" s="49">
        <v>429</v>
      </c>
      <c r="H476" s="20"/>
      <c r="I476" s="20" t="s">
        <v>123</v>
      </c>
      <c r="J476" s="44"/>
    </row>
    <row r="477" spans="7:10" ht="13.5" customHeight="1">
      <c r="G477" s="49">
        <v>430</v>
      </c>
      <c r="H477" s="20"/>
      <c r="I477" s="20" t="s">
        <v>123</v>
      </c>
      <c r="J477" s="44"/>
    </row>
    <row r="478" spans="7:10" ht="13.5" customHeight="1">
      <c r="G478" s="49">
        <v>431</v>
      </c>
      <c r="H478" s="20"/>
      <c r="I478" s="20" t="s">
        <v>123</v>
      </c>
      <c r="J478" s="44"/>
    </row>
    <row r="479" spans="7:10" ht="13.5" customHeight="1">
      <c r="G479" s="49">
        <v>432</v>
      </c>
      <c r="H479" s="20"/>
      <c r="I479" s="20" t="s">
        <v>123</v>
      </c>
      <c r="J479" s="44"/>
    </row>
    <row r="480" spans="7:10" ht="13.5" customHeight="1">
      <c r="G480" s="49">
        <v>433</v>
      </c>
      <c r="H480" s="20"/>
      <c r="I480" s="20" t="s">
        <v>123</v>
      </c>
      <c r="J480" s="44"/>
    </row>
    <row r="481" spans="7:10" ht="13.5" customHeight="1">
      <c r="G481" s="49">
        <v>434</v>
      </c>
      <c r="H481" s="20"/>
      <c r="I481" s="20" t="s">
        <v>123</v>
      </c>
      <c r="J481" s="44"/>
    </row>
    <row r="482" spans="7:10" ht="13.5" customHeight="1">
      <c r="G482" s="49">
        <v>435</v>
      </c>
      <c r="H482" s="20"/>
      <c r="I482" s="20" t="s">
        <v>123</v>
      </c>
      <c r="J482" s="44"/>
    </row>
    <row r="483" spans="7:10" ht="13.5" customHeight="1">
      <c r="G483" s="49">
        <v>436</v>
      </c>
      <c r="H483" s="20"/>
      <c r="I483" s="20" t="s">
        <v>123</v>
      </c>
      <c r="J483" s="44"/>
    </row>
    <row r="484" spans="7:10" ht="13.5" customHeight="1">
      <c r="G484" s="49">
        <v>437</v>
      </c>
      <c r="H484" s="20"/>
      <c r="I484" s="20" t="s">
        <v>123</v>
      </c>
      <c r="J484" s="44"/>
    </row>
    <row r="485" spans="7:10" ht="13.5" customHeight="1">
      <c r="G485" s="49">
        <v>438</v>
      </c>
      <c r="H485" s="20"/>
      <c r="I485" s="20" t="s">
        <v>123</v>
      </c>
      <c r="J485" s="44"/>
    </row>
    <row r="486" spans="7:10" ht="13.5" customHeight="1">
      <c r="G486" s="112">
        <v>439</v>
      </c>
      <c r="H486" s="22"/>
      <c r="I486" s="22" t="s">
        <v>123</v>
      </c>
      <c r="J486" s="114"/>
    </row>
    <row r="487" spans="6:7" ht="13.5" customHeight="1">
      <c r="F487" s="41"/>
      <c r="G487" s="113"/>
    </row>
    <row r="488" spans="6:7" ht="13.5" customHeight="1">
      <c r="F488" s="41"/>
      <c r="G488" s="41"/>
    </row>
  </sheetData>
  <sheetProtection formatCells="0" selectLockedCells="1"/>
  <mergeCells count="47">
    <mergeCell ref="G14:H14"/>
    <mergeCell ref="I15:J15"/>
    <mergeCell ref="A15:B15"/>
    <mergeCell ref="A16:B16"/>
    <mergeCell ref="K15:L15"/>
    <mergeCell ref="K16:L16"/>
    <mergeCell ref="I16:J16"/>
    <mergeCell ref="G16:H16"/>
    <mergeCell ref="G15:H15"/>
    <mergeCell ref="K14:L14"/>
    <mergeCell ref="A19:C19"/>
    <mergeCell ref="B17:D17"/>
    <mergeCell ref="E17:F17"/>
    <mergeCell ref="I19:K19"/>
    <mergeCell ref="G17:H17"/>
    <mergeCell ref="K17:L17"/>
    <mergeCell ref="I17:J17"/>
    <mergeCell ref="J10:L10"/>
    <mergeCell ref="I14:J14"/>
    <mergeCell ref="B10:C10"/>
    <mergeCell ref="A5:L5"/>
    <mergeCell ref="A6:L6"/>
    <mergeCell ref="E8:F8"/>
    <mergeCell ref="A8:B8"/>
    <mergeCell ref="J8:L8"/>
    <mergeCell ref="J7:L7"/>
    <mergeCell ref="A9:A10"/>
    <mergeCell ref="G8:I8"/>
    <mergeCell ref="B9:C9"/>
    <mergeCell ref="D13:E13"/>
    <mergeCell ref="B13:C13"/>
    <mergeCell ref="D9:E9"/>
    <mergeCell ref="G9:I9"/>
    <mergeCell ref="A11:D11"/>
    <mergeCell ref="E11:K11"/>
    <mergeCell ref="D10:E10"/>
    <mergeCell ref="G10:I10"/>
    <mergeCell ref="A14:E14"/>
    <mergeCell ref="C15:E15"/>
    <mergeCell ref="C16:E16"/>
    <mergeCell ref="J9:L9"/>
    <mergeCell ref="A1:L1"/>
    <mergeCell ref="A2:B2"/>
    <mergeCell ref="K2:L2"/>
    <mergeCell ref="A3:B3"/>
    <mergeCell ref="C8:D8"/>
    <mergeCell ref="A4:B4"/>
  </mergeCells>
  <conditionalFormatting sqref="A21:A43 C21:G43">
    <cfRule type="expression" priority="15" dxfId="0" stopIfTrue="1">
      <formula>A21=""</formula>
    </cfRule>
  </conditionalFormatting>
  <conditionalFormatting sqref="H21:H43">
    <cfRule type="expression" priority="16" dxfId="0" stopIfTrue="1">
      <formula>IF(AND(H21="",#REF!=""),TRUE,FALSE)</formula>
    </cfRule>
  </conditionalFormatting>
  <conditionalFormatting sqref="E17:F17 G8 B10:E10 G10:L10 D11:E11 B11 C15">
    <cfRule type="expression" priority="14" dxfId="0" stopIfTrue="1">
      <formula>IF(B8="",TRUE,FALSE)</formula>
    </cfRule>
  </conditionalFormatting>
  <conditionalFormatting sqref="G8:I8">
    <cfRule type="cellIs" priority="13" dxfId="5" operator="equal" stopIfTrue="1">
      <formula>""""""</formula>
    </cfRule>
  </conditionalFormatting>
  <conditionalFormatting sqref="L21:L43">
    <cfRule type="expression" priority="8" dxfId="5" stopIfTrue="1">
      <formula>IF(L21&gt;=3,TRUE,FALSE)</formula>
    </cfRule>
  </conditionalFormatting>
  <conditionalFormatting sqref="E11">
    <cfRule type="expression" priority="4" dxfId="0" stopIfTrue="1">
      <formula>IF(E11="",TRUE,FALSE)</formula>
    </cfRule>
  </conditionalFormatting>
  <conditionalFormatting sqref="B32:B37">
    <cfRule type="expression" priority="1" dxfId="0" stopIfTrue="1">
      <formula>B32=""</formula>
    </cfRule>
  </conditionalFormatting>
  <dataValidations count="7"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  <dataValidation allowBlank="1" showInputMessage="1" showErrorMessage="1" imeMode="hiragana" sqref="G14:G16 B10:E10 E11 F15:F16 I18 C21:D43 A15:A16 I14 L11 C15"/>
    <dataValidation allowBlank="1" showInputMessage="1" showErrorMessage="1" imeMode="off" sqref="G10:L10 B21:B43 I21:K43"/>
    <dataValidation allowBlank="1" showInputMessage="1" showErrorMessage="1" imeMode="halfKatakana" sqref="E21:F43 J8:L8"/>
    <dataValidation type="whole" allowBlank="1" showInputMessage="1" showErrorMessage="1" imeMode="off" sqref="G21:G31">
      <formula1>5</formula1>
      <formula2>6</formula2>
    </dataValidation>
    <dataValidation type="list" allowBlank="1" showInputMessage="1" showErrorMessage="1" promptTitle="種目" prompt="▼をクリックし種目選択" imeMode="off" sqref="A32:A43">
      <formula1>$A$48:$A$59</formula1>
    </dataValidation>
    <dataValidation type="list" allowBlank="1" showInputMessage="1" showErrorMessage="1" promptTitle="所属名(郡市区)" prompt="▼リストより選択してください&#10;リストにない場合はこの下の表に学校名・ふりがな・学校番号を&#10;追加してください。" imeMode="on" sqref="G8:I8">
      <formula1>$H$48:$H$486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X375"/>
  <sheetViews>
    <sheetView view="pageBreakPreview" zoomScaleSheetLayoutView="100" zoomScalePageLayoutView="0" workbookViewId="0" topLeftCell="A53">
      <selection activeCell="A6" sqref="A6:L6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8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67.5" customHeight="1">
      <c r="A1" s="173" t="s">
        <v>179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 customHeight="1">
      <c r="A2" s="175" t="s">
        <v>60</v>
      </c>
      <c r="B2" s="175"/>
      <c r="K2" s="176" t="s">
        <v>61</v>
      </c>
      <c r="L2" s="176"/>
    </row>
    <row r="3" spans="1:2" ht="15" customHeight="1">
      <c r="A3" s="177" t="s">
        <v>62</v>
      </c>
      <c r="B3" s="177"/>
    </row>
    <row r="4" spans="1:2" ht="45" customHeight="1">
      <c r="A4" s="180"/>
      <c r="B4" s="180"/>
    </row>
    <row r="5" spans="1:12" ht="26.25">
      <c r="A5" s="196" t="s">
        <v>267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26.25">
      <c r="A6" s="196" t="s">
        <v>142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0:12" ht="14.25">
      <c r="J7" s="180" t="s">
        <v>188</v>
      </c>
      <c r="K7" s="180"/>
      <c r="L7" s="180"/>
    </row>
    <row r="8" spans="1:12" ht="36" customHeight="1">
      <c r="A8" s="197" t="s">
        <v>182</v>
      </c>
      <c r="B8" s="197"/>
      <c r="C8" s="178">
        <f>IF('男子申込'!C8="","",'男子申込'!C8)</f>
      </c>
      <c r="D8" s="179"/>
      <c r="E8" s="180" t="s">
        <v>187</v>
      </c>
      <c r="F8" s="180"/>
      <c r="G8" s="198">
        <f>IF('男子申込'!G8="","",'男子申込'!G8)</f>
      </c>
      <c r="H8" s="199"/>
      <c r="I8" s="200"/>
      <c r="J8" s="198">
        <f>IF('男子申込'!J8="","",'男子申込'!J8)</f>
      </c>
      <c r="K8" s="199"/>
      <c r="L8" s="200"/>
    </row>
    <row r="9" spans="1:12" ht="14.25">
      <c r="A9" s="201" t="s">
        <v>63</v>
      </c>
      <c r="B9" s="184" t="s">
        <v>0</v>
      </c>
      <c r="C9" s="185"/>
      <c r="D9" s="185" t="s">
        <v>1</v>
      </c>
      <c r="E9" s="185"/>
      <c r="F9" s="10" t="s">
        <v>64</v>
      </c>
      <c r="G9" s="172" t="s">
        <v>66</v>
      </c>
      <c r="H9" s="172"/>
      <c r="I9" s="172"/>
      <c r="J9" s="172" t="s">
        <v>65</v>
      </c>
      <c r="K9" s="172"/>
      <c r="L9" s="172"/>
    </row>
    <row r="10" spans="1:12" ht="36" customHeight="1">
      <c r="A10" s="202"/>
      <c r="B10" s="218">
        <f>IF('男子申込'!B10="","",'男子申込'!B10)</f>
      </c>
      <c r="C10" s="219"/>
      <c r="D10" s="220">
        <f>IF('男子申込'!D10="","",'男子申込'!D10)</f>
      </c>
      <c r="E10" s="220"/>
      <c r="F10" s="11"/>
      <c r="G10" s="221">
        <f>IF('男子申込'!G10="","",'男子申込'!G10)</f>
      </c>
      <c r="H10" s="221"/>
      <c r="I10" s="221"/>
      <c r="J10" s="221">
        <f>IF('男子申込'!J10="","",'男子申込'!J10)</f>
      </c>
      <c r="K10" s="221"/>
      <c r="L10" s="221"/>
    </row>
    <row r="11" spans="1:12" ht="36" customHeight="1">
      <c r="A11" s="169" t="s">
        <v>190</v>
      </c>
      <c r="B11" s="170"/>
      <c r="C11" s="170"/>
      <c r="D11" s="171"/>
      <c r="E11" s="169">
        <f>'男子申込'!E11</f>
        <v>0</v>
      </c>
      <c r="F11" s="170"/>
      <c r="G11" s="170"/>
      <c r="H11" s="170"/>
      <c r="I11" s="170"/>
      <c r="J11" s="170"/>
      <c r="K11" s="170"/>
      <c r="L11" s="130" t="s">
        <v>64</v>
      </c>
    </row>
    <row r="12" spans="15:23" ht="13.5"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3.5" customHeight="1">
      <c r="A13" s="41"/>
      <c r="B13" s="186"/>
      <c r="C13" s="186"/>
      <c r="D13" s="186"/>
      <c r="E13" s="186"/>
      <c r="F13" s="33"/>
      <c r="G13" s="33"/>
      <c r="H13" s="33"/>
      <c r="I13" s="33"/>
      <c r="J13" s="34"/>
      <c r="K13" s="34"/>
      <c r="L13" s="34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36" customHeight="1">
      <c r="A14" s="166" t="s">
        <v>166</v>
      </c>
      <c r="B14" s="167"/>
      <c r="C14" s="167"/>
      <c r="D14" s="167"/>
      <c r="E14" s="168"/>
      <c r="F14" s="132"/>
      <c r="G14" s="193" t="s">
        <v>189</v>
      </c>
      <c r="H14" s="193"/>
      <c r="I14" s="193" t="s">
        <v>186</v>
      </c>
      <c r="J14" s="193"/>
      <c r="K14" s="217" t="s">
        <v>164</v>
      </c>
      <c r="L14" s="217"/>
      <c r="O14" s="41"/>
      <c r="P14" s="41"/>
      <c r="Q14" s="41"/>
      <c r="R14" s="41"/>
      <c r="S14" s="41"/>
      <c r="T14" s="41"/>
      <c r="U14" s="80"/>
      <c r="V14" s="81"/>
      <c r="W14" s="82"/>
    </row>
    <row r="15" spans="1:23" ht="36" customHeight="1">
      <c r="A15" s="169" t="s">
        <v>134</v>
      </c>
      <c r="B15" s="171"/>
      <c r="C15" s="169">
        <f>'男子申込'!C15</f>
        <v>0</v>
      </c>
      <c r="D15" s="170"/>
      <c r="E15" s="171"/>
      <c r="F15" s="133" t="s">
        <v>134</v>
      </c>
      <c r="G15" s="216">
        <f>'男子申込'!G15</f>
        <v>0</v>
      </c>
      <c r="H15" s="216"/>
      <c r="I15" s="214">
        <f>'男子申込'!I15</f>
        <v>0</v>
      </c>
      <c r="J15" s="214"/>
      <c r="K15" s="233">
        <f>'男子申込'!K15</f>
        <v>0</v>
      </c>
      <c r="L15" s="233"/>
      <c r="O15" s="41"/>
      <c r="P15" s="41"/>
      <c r="Q15" s="41"/>
      <c r="R15" s="41"/>
      <c r="S15" s="83"/>
      <c r="T15" s="83"/>
      <c r="U15" s="82"/>
      <c r="V15" s="41"/>
      <c r="W15" s="41"/>
    </row>
    <row r="16" spans="1:23" ht="36" customHeight="1">
      <c r="A16" s="169" t="s">
        <v>135</v>
      </c>
      <c r="B16" s="171"/>
      <c r="C16" s="169">
        <f>COUNTA(B32:B43)</f>
        <v>0</v>
      </c>
      <c r="D16" s="170"/>
      <c r="E16" s="171"/>
      <c r="F16" s="133" t="s">
        <v>135</v>
      </c>
      <c r="G16" s="216">
        <f>COUNT(L21:L31)</f>
        <v>0</v>
      </c>
      <c r="H16" s="216"/>
      <c r="I16" s="214">
        <f>IF(COUNT(M32:M37)&gt;=4,1,0)+IF(COUNT(M38:M43)&gt;=4,1,0)</f>
        <v>0</v>
      </c>
      <c r="J16" s="214"/>
      <c r="K16" s="215">
        <f>G16*600+I16*1000</f>
        <v>0</v>
      </c>
      <c r="L16" s="215"/>
      <c r="O16" s="41"/>
      <c r="P16" s="41"/>
      <c r="Q16" s="41"/>
      <c r="R16" s="41"/>
      <c r="S16" s="83"/>
      <c r="T16" s="83"/>
      <c r="U16" s="82"/>
      <c r="V16" s="41"/>
      <c r="W16" s="41"/>
    </row>
    <row r="17" spans="1:12" ht="36" customHeight="1">
      <c r="A17" s="131"/>
      <c r="B17" s="229" t="s">
        <v>165</v>
      </c>
      <c r="C17" s="230"/>
      <c r="D17" s="230"/>
      <c r="E17" s="231">
        <f>'男子申込'!E17</f>
        <v>2</v>
      </c>
      <c r="F17" s="232"/>
      <c r="G17" s="225">
        <f>E17*500</f>
        <v>1000</v>
      </c>
      <c r="H17" s="225"/>
      <c r="I17" s="226" t="s">
        <v>136</v>
      </c>
      <c r="J17" s="226"/>
      <c r="K17" s="227">
        <f>K15+K16+G17</f>
        <v>1000</v>
      </c>
      <c r="L17" s="228"/>
    </row>
    <row r="18" spans="4:12" ht="10.5" customHeight="1">
      <c r="D18" s="134"/>
      <c r="E18" s="41"/>
      <c r="F18" s="41"/>
      <c r="G18" s="41"/>
      <c r="H18" s="59"/>
      <c r="I18" s="39"/>
      <c r="J18" s="32"/>
      <c r="K18" s="32"/>
      <c r="L18" s="32"/>
    </row>
    <row r="19" spans="1:15" ht="30" customHeight="1" thickBot="1">
      <c r="A19" s="203" t="s">
        <v>135</v>
      </c>
      <c r="B19" s="203"/>
      <c r="C19" s="203"/>
      <c r="D19" s="159"/>
      <c r="E19" s="156"/>
      <c r="F19" s="159"/>
      <c r="G19" s="156"/>
      <c r="H19" s="60"/>
      <c r="I19" s="222" t="s">
        <v>137</v>
      </c>
      <c r="J19" s="223"/>
      <c r="K19" s="224"/>
      <c r="L19" s="100" t="s">
        <v>68</v>
      </c>
      <c r="O19" s="9" t="s">
        <v>69</v>
      </c>
    </row>
    <row r="20" spans="1:22" ht="24.75" customHeight="1">
      <c r="A20" s="84" t="s">
        <v>119</v>
      </c>
      <c r="B20" s="85" t="s">
        <v>121</v>
      </c>
      <c r="C20" s="85" t="s">
        <v>0</v>
      </c>
      <c r="D20" s="129" t="s">
        <v>1</v>
      </c>
      <c r="E20" s="129" t="s">
        <v>50</v>
      </c>
      <c r="F20" s="129" t="s">
        <v>51</v>
      </c>
      <c r="G20" s="129" t="s">
        <v>2</v>
      </c>
      <c r="H20" s="85" t="s">
        <v>116</v>
      </c>
      <c r="I20" s="86" t="s">
        <v>3</v>
      </c>
      <c r="J20" s="86" t="s">
        <v>52</v>
      </c>
      <c r="K20" s="87" t="s">
        <v>53</v>
      </c>
      <c r="L20" s="102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88" t="s">
        <v>163</v>
      </c>
      <c r="B21" s="89" t="s">
        <v>118</v>
      </c>
      <c r="C21" s="12"/>
      <c r="D21" s="12"/>
      <c r="E21" s="12"/>
      <c r="F21" s="12"/>
      <c r="G21" s="92">
        <v>6</v>
      </c>
      <c r="H21" s="94">
        <f>IF(C21="","",$G$8)</f>
      </c>
      <c r="I21" s="89"/>
      <c r="J21" s="89"/>
      <c r="K21" s="95"/>
      <c r="L21" s="96">
        <f>IF(P21="","",COUNTIF($P$21:$P$43,P21))</f>
      </c>
      <c r="M21" s="57">
        <f aca="true" t="shared" si="0" ref="M21:M31">IF(L21="","",L21&amp;G21)</f>
      </c>
      <c r="N21" s="16"/>
      <c r="O21" s="64">
        <f aca="true" t="shared" si="1" ref="O21:O31">IF(C21="","",228600000+$C$8*100+B21)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>IF(P21="","",286000+$C$8)</f>
      </c>
      <c r="U21" s="18">
        <f>IF(P21="","",$C$8)</f>
      </c>
      <c r="V21" s="65">
        <f>IF(Q21="","","00206 0001300")</f>
      </c>
      <c r="W21" s="9">
        <f>O21</f>
      </c>
    </row>
    <row r="22" spans="1:23" ht="24.75" customHeight="1" hidden="1">
      <c r="A22" s="90" t="s">
        <v>180</v>
      </c>
      <c r="B22" s="91" t="s">
        <v>120</v>
      </c>
      <c r="C22" s="13"/>
      <c r="D22" s="13"/>
      <c r="E22" s="13"/>
      <c r="F22" s="13"/>
      <c r="G22" s="93">
        <v>6</v>
      </c>
      <c r="H22" s="97">
        <f>IF(C22="","",$G$8)</f>
      </c>
      <c r="I22" s="91"/>
      <c r="J22" s="91"/>
      <c r="K22" s="98"/>
      <c r="L22" s="99">
        <f aca="true" t="shared" si="2" ref="L22:L43">IF(P22="","",COUNTIF($P$21:$P$43,P22))</f>
      </c>
      <c r="M22" s="58">
        <f t="shared" si="0"/>
      </c>
      <c r="N22" s="16"/>
      <c r="O22" s="64">
        <f t="shared" si="1"/>
      </c>
      <c r="P22" s="18">
        <f aca="true" t="shared" si="3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4" ref="Q22:Q43">IF(AND(E22="",F22=""),"",E22&amp;" "&amp;F22)</f>
      </c>
      <c r="R22" s="19">
        <f aca="true" t="shared" si="5" ref="R22:R43">IF(C22="","",VALUE(LEFT(O22,1)))</f>
      </c>
      <c r="S22" s="19">
        <f aca="true" t="shared" si="6" ref="S22:S43">IF(C22="","",VALUE(MID(O22,2,2)))</f>
      </c>
      <c r="T22" s="18">
        <f aca="true" t="shared" si="7" ref="T22:T31">IF(P22="","",286000+$C$8)</f>
      </c>
      <c r="U22" s="18">
        <f aca="true" t="shared" si="8" ref="U22:U31">IF(P22="","",$C$8)</f>
      </c>
      <c r="V22" s="65">
        <f>IF(Q22="","","00606 0030000")</f>
      </c>
      <c r="W22" s="9">
        <f aca="true" t="shared" si="9" ref="W22:W31">O22</f>
      </c>
    </row>
    <row r="23" spans="1:23" ht="24.75" customHeight="1" hidden="1">
      <c r="A23" s="90" t="s">
        <v>161</v>
      </c>
      <c r="B23" s="91" t="s">
        <v>122</v>
      </c>
      <c r="C23" s="13"/>
      <c r="D23" s="13"/>
      <c r="E23" s="13"/>
      <c r="F23" s="13"/>
      <c r="G23" s="93">
        <v>6</v>
      </c>
      <c r="H23" s="97">
        <f>IF(C23="","",$G$8)</f>
      </c>
      <c r="I23" s="91"/>
      <c r="J23" s="91"/>
      <c r="K23" s="98"/>
      <c r="L23" s="99">
        <f t="shared" si="2"/>
      </c>
      <c r="M23" s="58">
        <f t="shared" si="0"/>
      </c>
      <c r="N23" s="16"/>
      <c r="O23" s="64">
        <f t="shared" si="1"/>
      </c>
      <c r="P23" s="18">
        <f t="shared" si="3"/>
      </c>
      <c r="Q23" s="19">
        <f t="shared" si="4"/>
      </c>
      <c r="R23" s="19">
        <f t="shared" si="5"/>
      </c>
      <c r="S23" s="19">
        <f t="shared" si="6"/>
      </c>
      <c r="T23" s="18">
        <f t="shared" si="7"/>
      </c>
      <c r="U23" s="18">
        <f t="shared" si="8"/>
      </c>
      <c r="V23" s="65">
        <f>IF(Q23="","","07106 00130")</f>
      </c>
      <c r="W23" s="9">
        <f t="shared" si="9"/>
      </c>
    </row>
    <row r="24" spans="1:23" ht="24.75" customHeight="1" hidden="1">
      <c r="A24" s="90" t="s">
        <v>160</v>
      </c>
      <c r="B24" s="91" t="s">
        <v>123</v>
      </c>
      <c r="C24" s="13"/>
      <c r="D24" s="13"/>
      <c r="E24" s="13"/>
      <c r="F24" s="13"/>
      <c r="G24" s="93">
        <v>6</v>
      </c>
      <c r="H24" s="97">
        <f>IF(C24="","",$G$8)</f>
      </c>
      <c r="I24" s="91"/>
      <c r="J24" s="91"/>
      <c r="K24" s="98"/>
      <c r="L24" s="99">
        <f t="shared" si="2"/>
      </c>
      <c r="M24" s="58">
        <f t="shared" si="0"/>
      </c>
      <c r="N24" s="16"/>
      <c r="O24" s="64">
        <f t="shared" si="1"/>
      </c>
      <c r="P24" s="18">
        <f t="shared" si="3"/>
      </c>
      <c r="Q24" s="19">
        <f t="shared" si="4"/>
      </c>
      <c r="R24" s="19">
        <f t="shared" si="5"/>
      </c>
      <c r="S24" s="19">
        <f t="shared" si="6"/>
      </c>
      <c r="T24" s="18">
        <f t="shared" si="7"/>
      </c>
      <c r="U24" s="18">
        <f t="shared" si="8"/>
      </c>
      <c r="V24" s="65">
        <f>IF(Q24="","","07306 00400")</f>
      </c>
      <c r="W24" s="9">
        <f t="shared" si="9"/>
      </c>
    </row>
    <row r="25" spans="1:23" ht="24.75" customHeight="1" hidden="1">
      <c r="A25" s="90" t="s">
        <v>159</v>
      </c>
      <c r="B25" s="91" t="s">
        <v>124</v>
      </c>
      <c r="C25" s="13"/>
      <c r="D25" s="13"/>
      <c r="E25" s="13"/>
      <c r="F25" s="13"/>
      <c r="G25" s="93">
        <v>6</v>
      </c>
      <c r="H25" s="97">
        <f>IF(C25="","",$G$8)</f>
      </c>
      <c r="I25" s="91"/>
      <c r="J25" s="91"/>
      <c r="K25" s="98"/>
      <c r="L25" s="99">
        <f t="shared" si="2"/>
      </c>
      <c r="M25" s="58">
        <f t="shared" si="0"/>
      </c>
      <c r="N25" s="16"/>
      <c r="O25" s="64">
        <f t="shared" si="1"/>
      </c>
      <c r="P25" s="18">
        <f t="shared" si="3"/>
      </c>
      <c r="Q25" s="19">
        <f t="shared" si="4"/>
      </c>
      <c r="R25" s="19">
        <f t="shared" si="5"/>
      </c>
      <c r="S25" s="19">
        <f t="shared" si="6"/>
      </c>
      <c r="T25" s="18">
        <f t="shared" si="7"/>
      </c>
      <c r="U25" s="18">
        <f t="shared" si="8"/>
      </c>
      <c r="V25" s="65">
        <f>IF(Q25="","","09806 03000")</f>
      </c>
      <c r="W25" s="9">
        <f t="shared" si="9"/>
      </c>
    </row>
    <row r="26" spans="1:23" ht="24.75" customHeight="1" hidden="1">
      <c r="A26" s="90" t="s">
        <v>158</v>
      </c>
      <c r="B26" s="91" t="s">
        <v>125</v>
      </c>
      <c r="C26" s="13"/>
      <c r="D26" s="13"/>
      <c r="E26" s="13"/>
      <c r="F26" s="13"/>
      <c r="G26" s="13">
        <v>6</v>
      </c>
      <c r="H26" s="97">
        <f aca="true" t="shared" si="10" ref="H26:H43">IF(C26="","",$G$8)</f>
      </c>
      <c r="I26" s="91"/>
      <c r="J26" s="91"/>
      <c r="K26" s="98"/>
      <c r="L26" s="99">
        <f t="shared" si="2"/>
      </c>
      <c r="M26" s="58">
        <f t="shared" si="0"/>
      </c>
      <c r="N26" s="16"/>
      <c r="O26" s="64">
        <f t="shared" si="1"/>
      </c>
      <c r="P26" s="18">
        <f t="shared" si="3"/>
      </c>
      <c r="Q26" s="19">
        <f t="shared" si="4"/>
      </c>
      <c r="R26" s="19">
        <f t="shared" si="5"/>
      </c>
      <c r="S26" s="19">
        <f t="shared" si="6"/>
      </c>
      <c r="T26" s="18">
        <f t="shared" si="7"/>
      </c>
      <c r="U26" s="18">
        <f t="shared" si="8"/>
      </c>
      <c r="V26" s="65">
        <f>IF(Q26="","","04100 0001700")</f>
      </c>
      <c r="W26" s="9">
        <f t="shared" si="9"/>
      </c>
    </row>
    <row r="27" spans="1:23" ht="24.75" customHeight="1" hidden="1">
      <c r="A27" s="90" t="s">
        <v>157</v>
      </c>
      <c r="B27" s="91" t="s">
        <v>126</v>
      </c>
      <c r="C27" s="13"/>
      <c r="D27" s="13"/>
      <c r="E27" s="13"/>
      <c r="F27" s="13"/>
      <c r="G27" s="93">
        <v>5</v>
      </c>
      <c r="H27" s="97">
        <f t="shared" si="10"/>
      </c>
      <c r="I27" s="91"/>
      <c r="J27" s="91"/>
      <c r="K27" s="98"/>
      <c r="L27" s="99">
        <f t="shared" si="2"/>
      </c>
      <c r="M27" s="58">
        <f t="shared" si="0"/>
      </c>
      <c r="N27" s="16"/>
      <c r="O27" s="64">
        <f t="shared" si="1"/>
      </c>
      <c r="P27" s="18">
        <f t="shared" si="3"/>
      </c>
      <c r="Q27" s="19">
        <f t="shared" si="4"/>
      </c>
      <c r="R27" s="19">
        <f t="shared" si="5"/>
      </c>
      <c r="S27" s="19">
        <f t="shared" si="6"/>
      </c>
      <c r="T27" s="18">
        <f t="shared" si="7"/>
      </c>
      <c r="U27" s="18">
        <f t="shared" si="8"/>
      </c>
      <c r="V27" s="65">
        <f>IF(Q27="","","00205 0001300")</f>
      </c>
      <c r="W27" s="9">
        <f t="shared" si="9"/>
      </c>
    </row>
    <row r="28" spans="1:23" ht="24.75" customHeight="1" hidden="1">
      <c r="A28" s="90" t="s">
        <v>181</v>
      </c>
      <c r="B28" s="91" t="s">
        <v>127</v>
      </c>
      <c r="C28" s="13"/>
      <c r="D28" s="13"/>
      <c r="E28" s="13"/>
      <c r="F28" s="13"/>
      <c r="G28" s="93">
        <v>5</v>
      </c>
      <c r="H28" s="97">
        <f t="shared" si="10"/>
      </c>
      <c r="I28" s="91"/>
      <c r="J28" s="91"/>
      <c r="K28" s="98"/>
      <c r="L28" s="99">
        <f t="shared" si="2"/>
      </c>
      <c r="M28" s="58">
        <f t="shared" si="0"/>
      </c>
      <c r="N28" s="16"/>
      <c r="O28" s="64">
        <f t="shared" si="1"/>
      </c>
      <c r="P28" s="18">
        <f t="shared" si="3"/>
      </c>
      <c r="Q28" s="19">
        <f t="shared" si="4"/>
      </c>
      <c r="R28" s="19">
        <f t="shared" si="5"/>
      </c>
      <c r="S28" s="19">
        <f t="shared" si="6"/>
      </c>
      <c r="T28" s="18">
        <f t="shared" si="7"/>
      </c>
      <c r="U28" s="18">
        <f t="shared" si="8"/>
      </c>
      <c r="V28" s="65">
        <f>IF(Q28="","","00605 0030000")</f>
      </c>
      <c r="W28" s="9">
        <f t="shared" si="9"/>
      </c>
    </row>
    <row r="29" spans="1:23" ht="24.75" customHeight="1" hidden="1">
      <c r="A29" s="90" t="s">
        <v>155</v>
      </c>
      <c r="B29" s="91" t="s">
        <v>128</v>
      </c>
      <c r="C29" s="13"/>
      <c r="D29" s="13"/>
      <c r="E29" s="13"/>
      <c r="F29" s="13"/>
      <c r="G29" s="93">
        <v>5</v>
      </c>
      <c r="H29" s="97">
        <f t="shared" si="10"/>
      </c>
      <c r="I29" s="91"/>
      <c r="J29" s="91"/>
      <c r="K29" s="98"/>
      <c r="L29" s="99">
        <f t="shared" si="2"/>
      </c>
      <c r="M29" s="58">
        <f t="shared" si="0"/>
      </c>
      <c r="N29" s="16"/>
      <c r="O29" s="64">
        <f t="shared" si="1"/>
      </c>
      <c r="P29" s="18">
        <f t="shared" si="3"/>
      </c>
      <c r="Q29" s="19">
        <f t="shared" si="4"/>
      </c>
      <c r="R29" s="19">
        <f t="shared" si="5"/>
      </c>
      <c r="S29" s="19">
        <f t="shared" si="6"/>
      </c>
      <c r="T29" s="18">
        <f t="shared" si="7"/>
      </c>
      <c r="U29" s="18">
        <f t="shared" si="8"/>
      </c>
      <c r="V29" s="65">
        <f>IF(Q29="","","07105 00130")</f>
      </c>
      <c r="W29" s="9">
        <f t="shared" si="9"/>
      </c>
    </row>
    <row r="30" spans="1:23" ht="24.75" customHeight="1" hidden="1">
      <c r="A30" s="90" t="s">
        <v>154</v>
      </c>
      <c r="B30" s="91" t="s">
        <v>129</v>
      </c>
      <c r="C30" s="13"/>
      <c r="D30" s="13"/>
      <c r="E30" s="13"/>
      <c r="F30" s="13"/>
      <c r="G30" s="93">
        <v>5</v>
      </c>
      <c r="H30" s="97">
        <f t="shared" si="10"/>
      </c>
      <c r="I30" s="91"/>
      <c r="J30" s="91"/>
      <c r="K30" s="98"/>
      <c r="L30" s="99">
        <f t="shared" si="2"/>
      </c>
      <c r="M30" s="58">
        <f t="shared" si="0"/>
      </c>
      <c r="N30" s="16"/>
      <c r="O30" s="64">
        <f t="shared" si="1"/>
      </c>
      <c r="P30" s="18">
        <f t="shared" si="3"/>
      </c>
      <c r="Q30" s="19">
        <f t="shared" si="4"/>
      </c>
      <c r="R30" s="19">
        <f t="shared" si="5"/>
      </c>
      <c r="S30" s="19">
        <f t="shared" si="6"/>
      </c>
      <c r="T30" s="18">
        <f t="shared" si="7"/>
      </c>
      <c r="U30" s="18">
        <f t="shared" si="8"/>
      </c>
      <c r="V30" s="65">
        <f>IF(Q30="","","07305 00400")</f>
      </c>
      <c r="W30" s="9">
        <f t="shared" si="9"/>
      </c>
    </row>
    <row r="31" spans="1:23" ht="24.75" customHeight="1" hidden="1">
      <c r="A31" s="90" t="s">
        <v>153</v>
      </c>
      <c r="B31" s="91" t="s">
        <v>130</v>
      </c>
      <c r="C31" s="13"/>
      <c r="D31" s="13"/>
      <c r="E31" s="13"/>
      <c r="F31" s="13"/>
      <c r="G31" s="93">
        <v>5</v>
      </c>
      <c r="H31" s="97">
        <f t="shared" si="10"/>
      </c>
      <c r="I31" s="91"/>
      <c r="J31" s="91"/>
      <c r="K31" s="98"/>
      <c r="L31" s="99">
        <f t="shared" si="2"/>
      </c>
      <c r="M31" s="58">
        <f t="shared" si="0"/>
      </c>
      <c r="N31" s="16"/>
      <c r="O31" s="64">
        <f t="shared" si="1"/>
      </c>
      <c r="P31" s="18">
        <f t="shared" si="3"/>
      </c>
      <c r="Q31" s="19">
        <f t="shared" si="4"/>
      </c>
      <c r="R31" s="19">
        <f t="shared" si="5"/>
      </c>
      <c r="S31" s="19">
        <f t="shared" si="6"/>
      </c>
      <c r="T31" s="18">
        <f t="shared" si="7"/>
      </c>
      <c r="U31" s="18">
        <f t="shared" si="8"/>
      </c>
      <c r="V31" s="65">
        <f>IF(Q31="","","09805 03000")</f>
      </c>
      <c r="W31" s="9">
        <f t="shared" si="9"/>
      </c>
    </row>
    <row r="32" spans="1:22" ht="24.75" customHeight="1">
      <c r="A32" s="90" t="s">
        <v>262</v>
      </c>
      <c r="B32" s="154"/>
      <c r="C32" s="13"/>
      <c r="D32" s="13"/>
      <c r="E32" s="13"/>
      <c r="F32" s="13"/>
      <c r="G32" s="150"/>
      <c r="H32" s="97">
        <f t="shared" si="10"/>
      </c>
      <c r="I32" s="154"/>
      <c r="J32" s="154"/>
      <c r="K32" s="155"/>
      <c r="L32" s="99">
        <f t="shared" si="2"/>
      </c>
      <c r="M32" s="57">
        <f>IF(L32="","",VALUE(L32&amp;G32))</f>
      </c>
      <c r="N32" s="16"/>
      <c r="O32" s="64">
        <f>IF(C32="","",IF(ISERROR(VLOOKUP(P32,$P$21:$W$31,8,FALSE))=TRUE,228&amp;$C$8*100+RIGHT(B32,2),VLOOKUP(P32,$P$21:$W$31,8,FALSE)))</f>
      </c>
      <c r="P32" s="18">
        <f>IF(C32="","",IF(LENB(C32)+LENB(D32)&gt;=10,C32&amp;D32,IF(LENB(C32)+LENB(D32)&gt;=8,C32&amp;"  "&amp;D32,IF(LENB(C32)+LENB(D32)&gt;=6,C32&amp;"    "&amp;D32,C32&amp;"      "&amp;D32)))&amp;IF(G32="","",IF(LENB(G32)&gt;=2,G32,"("&amp;G32&amp;")")))</f>
      </c>
      <c r="Q32" s="19">
        <f t="shared" si="4"/>
      </c>
      <c r="R32" s="19">
        <f t="shared" si="5"/>
      </c>
      <c r="S32" s="19">
        <f t="shared" si="6"/>
      </c>
      <c r="T32" s="18">
        <f>IF(P32="","",28&amp;$C$8)</f>
      </c>
      <c r="U32" s="18">
        <f>IF(P32="","",B32)</f>
      </c>
      <c r="V32" s="65"/>
    </row>
    <row r="33" spans="1:22" ht="24.75" customHeight="1">
      <c r="A33" s="90" t="s">
        <v>262</v>
      </c>
      <c r="B33" s="154"/>
      <c r="C33" s="13"/>
      <c r="D33" s="13"/>
      <c r="E33" s="13"/>
      <c r="F33" s="13"/>
      <c r="G33" s="150"/>
      <c r="H33" s="97">
        <f t="shared" si="10"/>
      </c>
      <c r="I33" s="91"/>
      <c r="J33" s="91"/>
      <c r="K33" s="98"/>
      <c r="L33" s="99">
        <f t="shared" si="2"/>
      </c>
      <c r="M33" s="57">
        <f aca="true" t="shared" si="11" ref="M33:M43">IF(L33="","",VALUE(L33&amp;G33))</f>
      </c>
      <c r="N33" s="16"/>
      <c r="O33" s="64">
        <f aca="true" t="shared" si="12" ref="O33:O43">IF(C33="","",IF(ISERROR(VLOOKUP(P33,$P$21:$W$31,8,FALSE))=TRUE,228&amp;$C$8*100+RIGHT(B33,2),VLOOKUP(P33,$P$21:$W$31,8,FALSE)))</f>
      </c>
      <c r="P33" s="18">
        <f aca="true" t="shared" si="13" ref="P33:P43">IF(C33="","",IF(LENB(C33)+LENB(D33)&gt;=10,C33&amp;D33,IF(LENB(C33)+LENB(D33)&gt;=8,C33&amp;"  "&amp;D33,IF(LENB(C33)+LENB(D33)&gt;=6,C33&amp;"    "&amp;D33,C33&amp;"      "&amp;D33)))&amp;IF(G33="","",IF(LENB(G33)&gt;=2,G33,"("&amp;G33&amp;")")))</f>
      </c>
      <c r="Q33" s="19">
        <f t="shared" si="4"/>
      </c>
      <c r="R33" s="19">
        <f t="shared" si="5"/>
      </c>
      <c r="S33" s="19">
        <f t="shared" si="6"/>
      </c>
      <c r="T33" s="18">
        <f aca="true" t="shared" si="14" ref="T33:T43">IF(P33="","",28&amp;$C$8)</f>
      </c>
      <c r="U33" s="18">
        <f aca="true" t="shared" si="15" ref="U33:U43">IF(P33="","",B33)</f>
      </c>
      <c r="V33" s="65"/>
    </row>
    <row r="34" spans="1:22" ht="24.75" customHeight="1">
      <c r="A34" s="90" t="s">
        <v>262</v>
      </c>
      <c r="B34" s="154"/>
      <c r="C34" s="13"/>
      <c r="D34" s="13"/>
      <c r="E34" s="13"/>
      <c r="F34" s="13"/>
      <c r="G34" s="150"/>
      <c r="H34" s="97">
        <f t="shared" si="10"/>
      </c>
      <c r="I34" s="91"/>
      <c r="J34" s="91"/>
      <c r="K34" s="98"/>
      <c r="L34" s="99">
        <f t="shared" si="2"/>
      </c>
      <c r="M34" s="57">
        <f t="shared" si="11"/>
      </c>
      <c r="N34" s="16"/>
      <c r="O34" s="64">
        <f t="shared" si="12"/>
      </c>
      <c r="P34" s="18">
        <f t="shared" si="13"/>
      </c>
      <c r="Q34" s="19">
        <f t="shared" si="4"/>
      </c>
      <c r="R34" s="19">
        <f t="shared" si="5"/>
      </c>
      <c r="S34" s="19">
        <f t="shared" si="6"/>
      </c>
      <c r="T34" s="18">
        <f t="shared" si="14"/>
      </c>
      <c r="U34" s="18">
        <f t="shared" si="15"/>
      </c>
      <c r="V34" s="65"/>
    </row>
    <row r="35" spans="1:22" ht="24.75" customHeight="1">
      <c r="A35" s="90" t="s">
        <v>262</v>
      </c>
      <c r="B35" s="154"/>
      <c r="C35" s="13"/>
      <c r="D35" s="13"/>
      <c r="E35" s="13"/>
      <c r="F35" s="13"/>
      <c r="G35" s="150"/>
      <c r="H35" s="97">
        <f t="shared" si="10"/>
      </c>
      <c r="I35" s="91"/>
      <c r="J35" s="91"/>
      <c r="K35" s="98"/>
      <c r="L35" s="99">
        <f t="shared" si="2"/>
      </c>
      <c r="M35" s="57">
        <f t="shared" si="11"/>
      </c>
      <c r="N35" s="16"/>
      <c r="O35" s="64">
        <f t="shared" si="12"/>
      </c>
      <c r="P35" s="18">
        <f t="shared" si="13"/>
      </c>
      <c r="Q35" s="19">
        <f t="shared" si="4"/>
      </c>
      <c r="R35" s="19">
        <f t="shared" si="5"/>
      </c>
      <c r="S35" s="19">
        <f t="shared" si="6"/>
      </c>
      <c r="T35" s="18">
        <f t="shared" si="14"/>
      </c>
      <c r="U35" s="18">
        <f t="shared" si="15"/>
      </c>
      <c r="V35" s="65"/>
    </row>
    <row r="36" spans="1:22" ht="24.75" customHeight="1">
      <c r="A36" s="90" t="s">
        <v>262</v>
      </c>
      <c r="B36" s="154"/>
      <c r="C36" s="13"/>
      <c r="D36" s="13"/>
      <c r="E36" s="13"/>
      <c r="F36" s="13"/>
      <c r="G36" s="150"/>
      <c r="H36" s="97">
        <f t="shared" si="10"/>
      </c>
      <c r="I36" s="91"/>
      <c r="J36" s="91"/>
      <c r="K36" s="98"/>
      <c r="L36" s="99">
        <f t="shared" si="2"/>
      </c>
      <c r="M36" s="57">
        <f t="shared" si="11"/>
      </c>
      <c r="N36" s="16"/>
      <c r="O36" s="64">
        <f t="shared" si="12"/>
      </c>
      <c r="P36" s="18">
        <f t="shared" si="13"/>
      </c>
      <c r="Q36" s="19">
        <f t="shared" si="4"/>
      </c>
      <c r="R36" s="19">
        <f t="shared" si="5"/>
      </c>
      <c r="S36" s="19">
        <f t="shared" si="6"/>
      </c>
      <c r="T36" s="18">
        <f t="shared" si="14"/>
      </c>
      <c r="U36" s="18">
        <f t="shared" si="15"/>
      </c>
      <c r="V36" s="65"/>
    </row>
    <row r="37" spans="1:22" ht="24.75" customHeight="1" thickBot="1">
      <c r="A37" s="135" t="s">
        <v>262</v>
      </c>
      <c r="B37" s="157"/>
      <c r="C37" s="137"/>
      <c r="D37" s="137"/>
      <c r="E37" s="137"/>
      <c r="F37" s="137"/>
      <c r="G37" s="151"/>
      <c r="H37" s="138">
        <f t="shared" si="10"/>
      </c>
      <c r="I37" s="136"/>
      <c r="J37" s="136"/>
      <c r="K37" s="139"/>
      <c r="L37" s="140">
        <f t="shared" si="2"/>
      </c>
      <c r="M37" s="57">
        <f t="shared" si="11"/>
      </c>
      <c r="N37" s="16"/>
      <c r="O37" s="64">
        <f t="shared" si="12"/>
      </c>
      <c r="P37" s="18">
        <f t="shared" si="13"/>
      </c>
      <c r="Q37" s="19">
        <f t="shared" si="4"/>
      </c>
      <c r="R37" s="19">
        <f t="shared" si="5"/>
      </c>
      <c r="S37" s="19">
        <f t="shared" si="6"/>
      </c>
      <c r="T37" s="18">
        <f t="shared" si="14"/>
      </c>
      <c r="U37" s="18">
        <f t="shared" si="15"/>
      </c>
      <c r="V37" s="65"/>
    </row>
    <row r="38" spans="1:22" ht="24.75" customHeight="1" hidden="1" thickTop="1">
      <c r="A38" s="141"/>
      <c r="B38" s="158"/>
      <c r="C38" s="143"/>
      <c r="D38" s="143"/>
      <c r="E38" s="143"/>
      <c r="F38" s="143"/>
      <c r="G38" s="144"/>
      <c r="H38" s="145">
        <f t="shared" si="10"/>
      </c>
      <c r="I38" s="142"/>
      <c r="J38" s="142"/>
      <c r="K38" s="146"/>
      <c r="L38" s="147">
        <f t="shared" si="2"/>
      </c>
      <c r="M38" s="57">
        <f t="shared" si="11"/>
      </c>
      <c r="N38" s="16"/>
      <c r="O38" s="64">
        <f t="shared" si="12"/>
      </c>
      <c r="P38" s="18">
        <f t="shared" si="13"/>
      </c>
      <c r="Q38" s="19">
        <f t="shared" si="4"/>
      </c>
      <c r="R38" s="19">
        <f t="shared" si="5"/>
      </c>
      <c r="S38" s="19">
        <f t="shared" si="6"/>
      </c>
      <c r="T38" s="18">
        <f t="shared" si="14"/>
      </c>
      <c r="U38" s="18">
        <f t="shared" si="15"/>
      </c>
      <c r="V38" s="65"/>
    </row>
    <row r="39" spans="1:22" ht="24.75" customHeight="1" hidden="1">
      <c r="A39" s="90"/>
      <c r="B39" s="154"/>
      <c r="C39" s="13"/>
      <c r="D39" s="13"/>
      <c r="E39" s="13"/>
      <c r="F39" s="13"/>
      <c r="G39" s="93"/>
      <c r="H39" s="97">
        <f t="shared" si="10"/>
      </c>
      <c r="I39" s="91"/>
      <c r="J39" s="91"/>
      <c r="K39" s="98"/>
      <c r="L39" s="99">
        <f t="shared" si="2"/>
      </c>
      <c r="M39" s="57">
        <f t="shared" si="11"/>
      </c>
      <c r="N39" s="16"/>
      <c r="O39" s="64">
        <f t="shared" si="12"/>
      </c>
      <c r="P39" s="18">
        <f t="shared" si="13"/>
      </c>
      <c r="Q39" s="19">
        <f t="shared" si="4"/>
      </c>
      <c r="R39" s="19">
        <f t="shared" si="5"/>
      </c>
      <c r="S39" s="19">
        <f t="shared" si="6"/>
      </c>
      <c r="T39" s="18">
        <f t="shared" si="14"/>
      </c>
      <c r="U39" s="18">
        <f t="shared" si="15"/>
      </c>
      <c r="V39" s="65"/>
    </row>
    <row r="40" spans="1:22" ht="24.75" customHeight="1" hidden="1">
      <c r="A40" s="90"/>
      <c r="B40" s="154"/>
      <c r="C40" s="13"/>
      <c r="D40" s="13"/>
      <c r="E40" s="13"/>
      <c r="F40" s="13"/>
      <c r="G40" s="93"/>
      <c r="H40" s="97">
        <f t="shared" si="10"/>
      </c>
      <c r="I40" s="91"/>
      <c r="J40" s="91"/>
      <c r="K40" s="98"/>
      <c r="L40" s="99">
        <f t="shared" si="2"/>
      </c>
      <c r="M40" s="57">
        <f t="shared" si="11"/>
      </c>
      <c r="N40" s="16"/>
      <c r="O40" s="64">
        <f t="shared" si="12"/>
      </c>
      <c r="P40" s="18">
        <f t="shared" si="13"/>
      </c>
      <c r="Q40" s="19">
        <f t="shared" si="4"/>
      </c>
      <c r="R40" s="19">
        <f t="shared" si="5"/>
      </c>
      <c r="S40" s="19">
        <f t="shared" si="6"/>
      </c>
      <c r="T40" s="18">
        <f t="shared" si="14"/>
      </c>
      <c r="U40" s="18">
        <f t="shared" si="15"/>
      </c>
      <c r="V40" s="65"/>
    </row>
    <row r="41" spans="1:22" ht="24.75" customHeight="1" hidden="1">
      <c r="A41" s="90"/>
      <c r="B41" s="154"/>
      <c r="C41" s="13"/>
      <c r="D41" s="13"/>
      <c r="E41" s="13"/>
      <c r="F41" s="13"/>
      <c r="G41" s="93"/>
      <c r="H41" s="97">
        <f t="shared" si="10"/>
      </c>
      <c r="I41" s="91"/>
      <c r="J41" s="91"/>
      <c r="K41" s="98"/>
      <c r="L41" s="99">
        <f t="shared" si="2"/>
      </c>
      <c r="M41" s="57">
        <f t="shared" si="11"/>
      </c>
      <c r="N41" s="16"/>
      <c r="O41" s="64">
        <f t="shared" si="12"/>
      </c>
      <c r="P41" s="18">
        <f t="shared" si="13"/>
      </c>
      <c r="Q41" s="19">
        <f t="shared" si="4"/>
      </c>
      <c r="R41" s="19">
        <f t="shared" si="5"/>
      </c>
      <c r="S41" s="19">
        <f t="shared" si="6"/>
      </c>
      <c r="T41" s="18">
        <f t="shared" si="14"/>
      </c>
      <c r="U41" s="18">
        <f t="shared" si="15"/>
      </c>
      <c r="V41" s="65"/>
    </row>
    <row r="42" spans="1:22" ht="24.75" customHeight="1" hidden="1">
      <c r="A42" s="90"/>
      <c r="B42" s="154"/>
      <c r="C42" s="13"/>
      <c r="D42" s="13"/>
      <c r="E42" s="13"/>
      <c r="F42" s="13"/>
      <c r="G42" s="93"/>
      <c r="H42" s="97">
        <f t="shared" si="10"/>
      </c>
      <c r="I42" s="91"/>
      <c r="J42" s="91"/>
      <c r="K42" s="98"/>
      <c r="L42" s="99">
        <f t="shared" si="2"/>
      </c>
      <c r="M42" s="57">
        <f t="shared" si="11"/>
      </c>
      <c r="N42" s="16"/>
      <c r="O42" s="64">
        <f t="shared" si="12"/>
      </c>
      <c r="P42" s="18">
        <f t="shared" si="13"/>
      </c>
      <c r="Q42" s="19">
        <f t="shared" si="4"/>
      </c>
      <c r="R42" s="19">
        <f t="shared" si="5"/>
      </c>
      <c r="S42" s="19">
        <f t="shared" si="6"/>
      </c>
      <c r="T42" s="18">
        <f t="shared" si="14"/>
      </c>
      <c r="U42" s="18">
        <f t="shared" si="15"/>
      </c>
      <c r="V42" s="65"/>
    </row>
    <row r="43" spans="1:22" ht="24.75" customHeight="1" hidden="1" thickBot="1">
      <c r="A43" s="90"/>
      <c r="B43" s="154"/>
      <c r="C43" s="13"/>
      <c r="D43" s="13"/>
      <c r="E43" s="13"/>
      <c r="F43" s="13"/>
      <c r="G43" s="93"/>
      <c r="H43" s="97">
        <f t="shared" si="10"/>
      </c>
      <c r="I43" s="91"/>
      <c r="J43" s="91"/>
      <c r="K43" s="98"/>
      <c r="L43" s="99">
        <f t="shared" si="2"/>
      </c>
      <c r="M43" s="57">
        <f t="shared" si="11"/>
      </c>
      <c r="N43" s="16"/>
      <c r="O43" s="68">
        <f t="shared" si="12"/>
      </c>
      <c r="P43" s="69">
        <f t="shared" si="13"/>
      </c>
      <c r="Q43" s="70">
        <f t="shared" si="4"/>
      </c>
      <c r="R43" s="70">
        <f t="shared" si="5"/>
      </c>
      <c r="S43" s="70">
        <f t="shared" si="6"/>
      </c>
      <c r="T43" s="69">
        <f t="shared" si="14"/>
      </c>
      <c r="U43" s="69">
        <f t="shared" si="15"/>
      </c>
      <c r="V43" s="71"/>
    </row>
    <row r="44" spans="15:24" ht="24.75" customHeight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>
        <f>IF(COUNT(L32:L37)&gt;=4,IF(LEN(C8)=4,28&amp;$C$8,C8),"")</f>
      </c>
      <c r="P45" s="20">
        <f>IF(O45="","",G8)</f>
      </c>
      <c r="Q45" s="20">
        <f>IF(O45="","",J8)</f>
      </c>
      <c r="R45" s="20">
        <f>IF(O45="","","0"&amp;J32&amp;K32)</f>
      </c>
      <c r="S45" s="20">
        <f>IF($O$45="","",O32)</f>
      </c>
      <c r="T45" s="20">
        <f>IF($O$45="","",O33)</f>
      </c>
      <c r="U45" s="20">
        <f>IF($O$45="","",O34)</f>
      </c>
      <c r="V45" s="20">
        <f>IF($O$45="","",O35)</f>
      </c>
      <c r="W45" s="20">
        <f>IF($O$45="","",O36)</f>
      </c>
      <c r="X45" s="75">
        <f>IF($O$45="","",O37)</f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IF(O46="","",IF(O46&gt;99,G19*100,TEXT("0"&amp;G19*100,"文字列")))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3.5">
      <c r="A47" s="46" t="s">
        <v>119</v>
      </c>
      <c r="C47" s="42" t="s">
        <v>140</v>
      </c>
      <c r="D47" s="45" t="s">
        <v>141</v>
      </c>
      <c r="G47" s="67"/>
      <c r="H47" s="67"/>
      <c r="I47" s="67"/>
      <c r="J47" s="41"/>
      <c r="O47" s="41"/>
      <c r="P47" s="41"/>
      <c r="Q47" s="41"/>
      <c r="R47" s="41"/>
      <c r="S47" s="41"/>
      <c r="T47" s="41"/>
      <c r="U47" s="41"/>
      <c r="V47" s="41"/>
    </row>
    <row r="48" spans="1:22" ht="13.5">
      <c r="A48" s="47" t="s">
        <v>263</v>
      </c>
      <c r="C48" s="17" t="str">
        <f>A48&amp;5</f>
        <v>4X100m5</v>
      </c>
      <c r="D48" s="50">
        <v>1</v>
      </c>
      <c r="G48" s="67"/>
      <c r="H48" s="41"/>
      <c r="I48" s="101"/>
      <c r="J48" s="101"/>
      <c r="O48" s="41"/>
      <c r="P48" s="41"/>
      <c r="Q48" s="41"/>
      <c r="R48" s="41"/>
      <c r="S48" s="41"/>
      <c r="T48" s="41"/>
      <c r="U48" s="41"/>
      <c r="V48" s="41"/>
    </row>
    <row r="49" spans="1:22" ht="13.5">
      <c r="A49" s="47"/>
      <c r="C49" s="17"/>
      <c r="D49" s="50">
        <v>2</v>
      </c>
      <c r="G49" s="67"/>
      <c r="H49" s="41"/>
      <c r="I49" s="101"/>
      <c r="J49" s="101"/>
      <c r="O49" s="41"/>
      <c r="P49" s="41"/>
      <c r="Q49" s="41"/>
      <c r="R49" s="41"/>
      <c r="S49" s="41"/>
      <c r="T49" s="41"/>
      <c r="U49" s="41"/>
      <c r="V49" s="41"/>
    </row>
    <row r="50" spans="1:22" ht="13.5">
      <c r="A50" s="47"/>
      <c r="C50" s="17"/>
      <c r="D50" s="50">
        <v>3</v>
      </c>
      <c r="G50" s="67"/>
      <c r="H50" s="41"/>
      <c r="I50" s="101"/>
      <c r="J50" s="101"/>
      <c r="O50" s="41"/>
      <c r="P50" s="41"/>
      <c r="Q50" s="41"/>
      <c r="R50" s="41"/>
      <c r="S50" s="41"/>
      <c r="T50" s="41"/>
      <c r="U50" s="41"/>
      <c r="V50" s="41"/>
    </row>
    <row r="51" spans="1:22" ht="13.5">
      <c r="A51" s="47"/>
      <c r="C51" s="17"/>
      <c r="D51" s="50">
        <v>4</v>
      </c>
      <c r="G51" s="67"/>
      <c r="H51" s="41"/>
      <c r="I51" s="101"/>
      <c r="J51" s="101"/>
      <c r="O51" s="41"/>
      <c r="P51" s="41"/>
      <c r="Q51" s="41"/>
      <c r="R51" s="41"/>
      <c r="S51" s="41"/>
      <c r="T51" s="41"/>
      <c r="U51" s="41"/>
      <c r="V51" s="41"/>
    </row>
    <row r="52" spans="1:22" ht="13.5">
      <c r="A52" s="47"/>
      <c r="C52" s="17"/>
      <c r="D52" s="50">
        <v>5</v>
      </c>
      <c r="G52" s="67"/>
      <c r="H52" s="41"/>
      <c r="I52" s="101"/>
      <c r="J52" s="101"/>
      <c r="O52" s="41"/>
      <c r="P52" s="41"/>
      <c r="Q52" s="41"/>
      <c r="R52" s="41"/>
      <c r="S52" s="41"/>
      <c r="T52" s="41"/>
      <c r="U52" s="41"/>
      <c r="V52" s="41"/>
    </row>
    <row r="53" spans="1:22" ht="13.5">
      <c r="A53" s="48"/>
      <c r="C53" s="17"/>
      <c r="D53" s="50">
        <v>6</v>
      </c>
      <c r="G53" s="67"/>
      <c r="H53" s="41"/>
      <c r="I53" s="101"/>
      <c r="J53" s="101"/>
      <c r="O53" s="41"/>
      <c r="P53" s="41"/>
      <c r="Q53" s="41"/>
      <c r="R53" s="41"/>
      <c r="S53" s="41"/>
      <c r="T53" s="41"/>
      <c r="U53" s="41"/>
      <c r="V53" s="41"/>
    </row>
    <row r="54" spans="1:22" ht="13.5">
      <c r="A54" s="40"/>
      <c r="C54" s="17"/>
      <c r="D54" s="50">
        <v>7</v>
      </c>
      <c r="G54" s="67"/>
      <c r="H54" s="41"/>
      <c r="I54" s="101"/>
      <c r="J54" s="101"/>
      <c r="O54" s="41"/>
      <c r="P54" s="41"/>
      <c r="Q54" s="41"/>
      <c r="R54" s="41"/>
      <c r="S54" s="41"/>
      <c r="T54" s="41"/>
      <c r="U54" s="41"/>
      <c r="V54" s="41"/>
    </row>
    <row r="55" spans="1:22" ht="13.5">
      <c r="A55" s="40"/>
      <c r="C55" s="17"/>
      <c r="D55" s="50">
        <v>3</v>
      </c>
      <c r="G55" s="67"/>
      <c r="H55" s="41"/>
      <c r="I55" s="101"/>
      <c r="J55" s="101"/>
      <c r="O55" s="41"/>
      <c r="P55" s="41"/>
      <c r="Q55" s="41"/>
      <c r="R55" s="41"/>
      <c r="S55" s="41"/>
      <c r="T55" s="41"/>
      <c r="U55" s="41"/>
      <c r="V55" s="41"/>
    </row>
    <row r="56" spans="1:22" ht="13.5">
      <c r="A56" s="40"/>
      <c r="C56" s="17"/>
      <c r="D56" s="50">
        <v>8</v>
      </c>
      <c r="G56" s="67"/>
      <c r="H56" s="41"/>
      <c r="I56" s="101"/>
      <c r="J56" s="101"/>
      <c r="O56" s="41"/>
      <c r="P56" s="41"/>
      <c r="Q56" s="41"/>
      <c r="R56" s="41"/>
      <c r="S56" s="41"/>
      <c r="T56" s="41"/>
      <c r="U56" s="41"/>
      <c r="V56" s="41"/>
    </row>
    <row r="57" spans="1:22" ht="13.5">
      <c r="A57" s="40"/>
      <c r="C57" s="21"/>
      <c r="D57" s="51">
        <v>9</v>
      </c>
      <c r="G57" s="67"/>
      <c r="H57" s="41"/>
      <c r="I57" s="101"/>
      <c r="J57" s="101"/>
      <c r="O57" s="41"/>
      <c r="P57" s="41"/>
      <c r="Q57" s="41"/>
      <c r="R57" s="41"/>
      <c r="S57" s="41"/>
      <c r="T57" s="41"/>
      <c r="U57" s="41"/>
      <c r="V57" s="41"/>
    </row>
    <row r="58" spans="1:22" ht="13.5">
      <c r="A58" s="40"/>
      <c r="G58" s="67"/>
      <c r="H58" s="41"/>
      <c r="I58" s="101"/>
      <c r="J58" s="101"/>
      <c r="O58" s="41"/>
      <c r="P58" s="41"/>
      <c r="Q58" s="41"/>
      <c r="R58" s="41"/>
      <c r="S58" s="41"/>
      <c r="T58" s="41"/>
      <c r="U58" s="41"/>
      <c r="V58" s="41"/>
    </row>
    <row r="59" spans="1:22" ht="13.5">
      <c r="A59" s="40"/>
      <c r="G59" s="67"/>
      <c r="H59" s="41"/>
      <c r="I59" s="101"/>
      <c r="J59" s="101"/>
      <c r="O59" s="41"/>
      <c r="P59" s="41"/>
      <c r="Q59" s="41"/>
      <c r="R59" s="41"/>
      <c r="S59" s="41"/>
      <c r="T59" s="41"/>
      <c r="U59" s="41"/>
      <c r="V59" s="41"/>
    </row>
    <row r="60" spans="1:22" ht="13.5">
      <c r="A60" s="40"/>
      <c r="G60" s="67"/>
      <c r="H60" s="41"/>
      <c r="I60" s="101"/>
      <c r="J60" s="101"/>
      <c r="O60" s="41"/>
      <c r="P60" s="41"/>
      <c r="Q60" s="41"/>
      <c r="R60" s="41"/>
      <c r="S60" s="41"/>
      <c r="T60" s="41"/>
      <c r="U60" s="41"/>
      <c r="V60" s="41"/>
    </row>
    <row r="61" spans="1:22" ht="13.5">
      <c r="A61" s="40"/>
      <c r="G61" s="67"/>
      <c r="H61" s="41"/>
      <c r="I61" s="101"/>
      <c r="J61" s="101"/>
      <c r="O61" s="41"/>
      <c r="P61" s="41"/>
      <c r="Q61" s="41"/>
      <c r="R61" s="41"/>
      <c r="S61" s="41"/>
      <c r="T61" s="41"/>
      <c r="U61" s="41"/>
      <c r="V61" s="41"/>
    </row>
    <row r="62" spans="1:22" ht="13.5">
      <c r="A62" s="40"/>
      <c r="G62" s="67"/>
      <c r="H62" s="41"/>
      <c r="I62" s="101"/>
      <c r="J62" s="101"/>
      <c r="O62" s="41"/>
      <c r="P62" s="41"/>
      <c r="Q62" s="41"/>
      <c r="R62" s="41"/>
      <c r="S62" s="41"/>
      <c r="T62" s="41"/>
      <c r="U62" s="41"/>
      <c r="V62" s="41"/>
    </row>
    <row r="63" spans="1:22" ht="13.5">
      <c r="A63" s="40"/>
      <c r="G63" s="67"/>
      <c r="H63" s="41"/>
      <c r="I63" s="101"/>
      <c r="J63" s="101"/>
      <c r="O63" s="41"/>
      <c r="P63" s="41"/>
      <c r="Q63" s="41"/>
      <c r="R63" s="41"/>
      <c r="S63" s="41"/>
      <c r="T63" s="41"/>
      <c r="U63" s="41"/>
      <c r="V63" s="41"/>
    </row>
    <row r="64" spans="1:10" ht="13.5">
      <c r="A64" s="40"/>
      <c r="G64" s="67"/>
      <c r="H64" s="41"/>
      <c r="I64" s="101"/>
      <c r="J64" s="101"/>
    </row>
    <row r="65" spans="1:10" ht="13.5">
      <c r="A65" s="40"/>
      <c r="G65" s="67"/>
      <c r="H65" s="41"/>
      <c r="I65" s="101"/>
      <c r="J65" s="101"/>
    </row>
    <row r="66" spans="1:10" ht="13.5">
      <c r="A66" s="40"/>
      <c r="G66" s="67"/>
      <c r="H66" s="41"/>
      <c r="I66" s="101"/>
      <c r="J66" s="101"/>
    </row>
    <row r="67" spans="1:10" ht="13.5">
      <c r="A67" s="40"/>
      <c r="G67" s="67"/>
      <c r="H67" s="41"/>
      <c r="I67" s="101"/>
      <c r="J67" s="101"/>
    </row>
    <row r="68" spans="1:10" ht="13.5">
      <c r="A68" s="40"/>
      <c r="G68" s="67"/>
      <c r="H68" s="41"/>
      <c r="I68" s="101"/>
      <c r="J68" s="101"/>
    </row>
    <row r="69" spans="1:10" ht="13.5">
      <c r="A69" s="40"/>
      <c r="G69" s="67"/>
      <c r="H69" s="41"/>
      <c r="I69" s="101"/>
      <c r="J69" s="101"/>
    </row>
    <row r="70" spans="1:10" ht="13.5">
      <c r="A70" s="40"/>
      <c r="G70" s="67"/>
      <c r="H70" s="41"/>
      <c r="I70" s="101"/>
      <c r="J70" s="101"/>
    </row>
    <row r="71" spans="1:10" ht="13.5">
      <c r="A71" s="40"/>
      <c r="G71" s="67"/>
      <c r="H71" s="41"/>
      <c r="I71" s="101"/>
      <c r="J71" s="101"/>
    </row>
    <row r="72" spans="1:10" ht="13.5">
      <c r="A72" s="40"/>
      <c r="G72" s="67"/>
      <c r="H72" s="41"/>
      <c r="I72" s="101"/>
      <c r="J72" s="101"/>
    </row>
    <row r="73" spans="1:10" ht="13.5">
      <c r="A73" s="40"/>
      <c r="G73" s="67"/>
      <c r="H73" s="41"/>
      <c r="I73" s="101"/>
      <c r="J73" s="101"/>
    </row>
    <row r="74" spans="1:10" ht="13.5">
      <c r="A74" s="40"/>
      <c r="G74" s="67"/>
      <c r="H74" s="41"/>
      <c r="I74" s="101"/>
      <c r="J74" s="101"/>
    </row>
    <row r="75" spans="1:10" ht="13.5">
      <c r="A75" s="40"/>
      <c r="G75" s="67"/>
      <c r="H75" s="41"/>
      <c r="I75" s="101"/>
      <c r="J75" s="101"/>
    </row>
    <row r="76" spans="1:10" ht="13.5">
      <c r="A76" s="40"/>
      <c r="G76" s="67"/>
      <c r="H76" s="41"/>
      <c r="I76" s="101"/>
      <c r="J76" s="101"/>
    </row>
    <row r="77" spans="1:10" ht="13.5">
      <c r="A77" s="40"/>
      <c r="G77" s="67"/>
      <c r="H77" s="41"/>
      <c r="I77" s="101"/>
      <c r="J77" s="101"/>
    </row>
    <row r="78" spans="1:10" ht="13.5">
      <c r="A78" s="40"/>
      <c r="G78" s="67"/>
      <c r="H78" s="41"/>
      <c r="I78" s="101"/>
      <c r="J78" s="101"/>
    </row>
    <row r="79" spans="1:10" ht="13.5">
      <c r="A79" s="40"/>
      <c r="G79" s="67"/>
      <c r="H79" s="41"/>
      <c r="I79" s="101"/>
      <c r="J79" s="101"/>
    </row>
    <row r="80" spans="1:10" ht="13.5">
      <c r="A80" s="40"/>
      <c r="G80" s="67"/>
      <c r="H80" s="41"/>
      <c r="I80" s="101"/>
      <c r="J80" s="101"/>
    </row>
    <row r="81" spans="1:10" ht="13.5">
      <c r="A81" s="40"/>
      <c r="G81" s="67"/>
      <c r="H81" s="41"/>
      <c r="I81" s="101"/>
      <c r="J81" s="101"/>
    </row>
    <row r="82" spans="1:10" ht="13.5">
      <c r="A82" s="40"/>
      <c r="G82" s="67"/>
      <c r="H82" s="41"/>
      <c r="I82" s="101"/>
      <c r="J82" s="101"/>
    </row>
    <row r="83" spans="1:10" ht="13.5">
      <c r="A83" s="40"/>
      <c r="G83" s="67"/>
      <c r="H83" s="41"/>
      <c r="I83" s="101"/>
      <c r="J83" s="101"/>
    </row>
    <row r="84" spans="1:10" ht="13.5">
      <c r="A84" s="40"/>
      <c r="G84" s="67"/>
      <c r="H84" s="41"/>
      <c r="I84" s="101"/>
      <c r="J84" s="101"/>
    </row>
    <row r="85" spans="1:10" ht="13.5">
      <c r="A85" s="40"/>
      <c r="G85" s="67"/>
      <c r="H85" s="41"/>
      <c r="I85" s="101"/>
      <c r="J85" s="101"/>
    </row>
    <row r="86" spans="1:10" ht="13.5">
      <c r="A86" s="40"/>
      <c r="G86" s="67"/>
      <c r="H86" s="41"/>
      <c r="I86" s="101"/>
      <c r="J86" s="101"/>
    </row>
    <row r="87" spans="1:10" ht="13.5">
      <c r="A87" s="40"/>
      <c r="G87" s="67"/>
      <c r="H87" s="41"/>
      <c r="I87" s="101"/>
      <c r="J87" s="101"/>
    </row>
    <row r="88" spans="1:10" ht="13.5">
      <c r="A88" s="40"/>
      <c r="G88" s="67"/>
      <c r="H88" s="41"/>
      <c r="I88" s="101"/>
      <c r="J88" s="101"/>
    </row>
    <row r="89" spans="1:10" ht="13.5">
      <c r="A89" s="40"/>
      <c r="G89" s="67"/>
      <c r="H89" s="41"/>
      <c r="I89" s="101"/>
      <c r="J89" s="101"/>
    </row>
    <row r="90" spans="1:10" ht="13.5">
      <c r="A90" s="40"/>
      <c r="G90" s="67"/>
      <c r="H90" s="41"/>
      <c r="I90" s="101"/>
      <c r="J90" s="101"/>
    </row>
    <row r="91" spans="1:10" ht="13.5">
      <c r="A91" s="40"/>
      <c r="G91" s="67"/>
      <c r="H91" s="41"/>
      <c r="I91" s="101"/>
      <c r="J91" s="101"/>
    </row>
    <row r="92" spans="1:10" ht="13.5">
      <c r="A92" s="40"/>
      <c r="G92" s="67"/>
      <c r="H92" s="41"/>
      <c r="I92" s="101"/>
      <c r="J92" s="101"/>
    </row>
    <row r="93" spans="1:10" ht="13.5">
      <c r="A93" s="40"/>
      <c r="G93" s="67"/>
      <c r="H93" s="41"/>
      <c r="I93" s="101"/>
      <c r="J93" s="101"/>
    </row>
    <row r="94" spans="1:10" ht="13.5">
      <c r="A94" s="40"/>
      <c r="G94" s="67"/>
      <c r="H94" s="41"/>
      <c r="I94" s="101"/>
      <c r="J94" s="101"/>
    </row>
    <row r="95" spans="1:10" ht="13.5">
      <c r="A95" s="40"/>
      <c r="G95" s="67"/>
      <c r="H95" s="41"/>
      <c r="I95" s="101"/>
      <c r="J95" s="101"/>
    </row>
    <row r="96" spans="1:10" ht="13.5">
      <c r="A96" s="40"/>
      <c r="G96" s="67"/>
      <c r="H96" s="41"/>
      <c r="I96" s="101"/>
      <c r="J96" s="101"/>
    </row>
    <row r="97" spans="1:10" ht="13.5">
      <c r="A97" s="40"/>
      <c r="G97" s="67"/>
      <c r="H97" s="41"/>
      <c r="I97" s="101"/>
      <c r="J97" s="101"/>
    </row>
    <row r="98" spans="1:10" ht="13.5">
      <c r="A98" s="40"/>
      <c r="G98" s="67"/>
      <c r="H98" s="41"/>
      <c r="I98" s="101"/>
      <c r="J98" s="101"/>
    </row>
    <row r="99" spans="1:10" ht="13.5">
      <c r="A99" s="41"/>
      <c r="G99" s="67"/>
      <c r="H99" s="41"/>
      <c r="I99" s="101"/>
      <c r="J99" s="101"/>
    </row>
    <row r="100" spans="1:10" ht="13.5">
      <c r="A100" s="41"/>
      <c r="G100" s="67"/>
      <c r="H100" s="41"/>
      <c r="I100" s="101"/>
      <c r="J100" s="101"/>
    </row>
    <row r="101" spans="1:10" ht="13.5">
      <c r="A101" s="41"/>
      <c r="G101" s="67"/>
      <c r="H101" s="41"/>
      <c r="I101" s="101"/>
      <c r="J101" s="101"/>
    </row>
    <row r="102" spans="1:10" ht="13.5">
      <c r="A102" s="41"/>
      <c r="G102" s="67"/>
      <c r="H102" s="41"/>
      <c r="I102" s="101"/>
      <c r="J102" s="101"/>
    </row>
    <row r="103" spans="1:10" ht="13.5">
      <c r="A103" s="41"/>
      <c r="G103" s="67"/>
      <c r="H103" s="41"/>
      <c r="I103" s="101"/>
      <c r="J103" s="101"/>
    </row>
    <row r="104" spans="1:10" ht="13.5">
      <c r="A104" s="41"/>
      <c r="G104" s="67"/>
      <c r="H104" s="41"/>
      <c r="I104" s="101"/>
      <c r="J104" s="101"/>
    </row>
    <row r="105" spans="1:10" ht="13.5">
      <c r="A105" s="41"/>
      <c r="G105" s="67"/>
      <c r="H105" s="41"/>
      <c r="I105" s="101"/>
      <c r="J105" s="101"/>
    </row>
    <row r="106" spans="1:10" ht="13.5">
      <c r="A106" s="41"/>
      <c r="G106" s="67"/>
      <c r="H106" s="41"/>
      <c r="I106" s="101"/>
      <c r="J106" s="101"/>
    </row>
    <row r="107" spans="1:10" ht="13.5">
      <c r="A107" s="41"/>
      <c r="G107" s="67"/>
      <c r="H107" s="41"/>
      <c r="I107" s="101"/>
      <c r="J107" s="101"/>
    </row>
    <row r="108" spans="1:10" ht="13.5">
      <c r="A108" s="41"/>
      <c r="G108" s="67"/>
      <c r="H108" s="41"/>
      <c r="I108" s="101"/>
      <c r="J108" s="101"/>
    </row>
    <row r="109" spans="1:10" ht="13.5">
      <c r="A109" s="41"/>
      <c r="G109" s="67"/>
      <c r="H109" s="41"/>
      <c r="I109" s="101"/>
      <c r="J109" s="101"/>
    </row>
    <row r="110" spans="1:10" ht="13.5">
      <c r="A110" s="41"/>
      <c r="G110" s="67"/>
      <c r="H110" s="41"/>
      <c r="I110" s="101"/>
      <c r="J110" s="101"/>
    </row>
    <row r="111" spans="1:10" ht="13.5">
      <c r="A111" s="41"/>
      <c r="G111" s="67"/>
      <c r="H111" s="41"/>
      <c r="I111" s="101"/>
      <c r="J111" s="101"/>
    </row>
    <row r="112" spans="1:10" ht="13.5">
      <c r="A112" s="41"/>
      <c r="G112" s="67"/>
      <c r="H112" s="41"/>
      <c r="I112" s="101"/>
      <c r="J112" s="101"/>
    </row>
    <row r="113" spans="1:10" ht="13.5">
      <c r="A113" s="41"/>
      <c r="G113" s="67"/>
      <c r="H113" s="41"/>
      <c r="I113" s="101"/>
      <c r="J113" s="101"/>
    </row>
    <row r="114" spans="1:10" ht="13.5">
      <c r="A114" s="41"/>
      <c r="G114" s="67"/>
      <c r="H114" s="41"/>
      <c r="I114" s="101"/>
      <c r="J114" s="101"/>
    </row>
    <row r="115" spans="1:10" ht="13.5">
      <c r="A115" s="41"/>
      <c r="G115" s="67"/>
      <c r="H115" s="41"/>
      <c r="I115" s="101"/>
      <c r="J115" s="101"/>
    </row>
    <row r="116" spans="1:10" ht="13.5">
      <c r="A116" s="41"/>
      <c r="G116" s="67"/>
      <c r="H116" s="41"/>
      <c r="I116" s="101"/>
      <c r="J116" s="101"/>
    </row>
    <row r="117" spans="1:10" ht="13.5">
      <c r="A117" s="41"/>
      <c r="G117" s="67"/>
      <c r="H117" s="41"/>
      <c r="I117" s="101"/>
      <c r="J117" s="101"/>
    </row>
    <row r="118" spans="1:10" ht="13.5">
      <c r="A118" s="41"/>
      <c r="G118" s="67"/>
      <c r="H118" s="41"/>
      <c r="I118" s="101"/>
      <c r="J118" s="101"/>
    </row>
    <row r="119" spans="1:10" ht="13.5">
      <c r="A119" s="41"/>
      <c r="G119" s="67"/>
      <c r="H119" s="41"/>
      <c r="I119" s="101"/>
      <c r="J119" s="101"/>
    </row>
    <row r="120" spans="1:10" ht="13.5">
      <c r="A120" s="41"/>
      <c r="G120" s="67"/>
      <c r="H120" s="41"/>
      <c r="I120" s="101"/>
      <c r="J120" s="101"/>
    </row>
    <row r="121" spans="1:10" ht="13.5">
      <c r="A121" s="41"/>
      <c r="G121" s="67"/>
      <c r="H121" s="41"/>
      <c r="I121" s="101"/>
      <c r="J121" s="101"/>
    </row>
    <row r="122" spans="1:10" ht="13.5">
      <c r="A122" s="41"/>
      <c r="G122" s="67"/>
      <c r="H122" s="41"/>
      <c r="I122" s="101"/>
      <c r="J122" s="101"/>
    </row>
    <row r="123" spans="1:10" ht="13.5">
      <c r="A123" s="41"/>
      <c r="G123" s="67"/>
      <c r="H123" s="41"/>
      <c r="I123" s="101"/>
      <c r="J123" s="101"/>
    </row>
    <row r="124" spans="1:10" ht="13.5">
      <c r="A124" s="41"/>
      <c r="G124" s="67"/>
      <c r="H124" s="41"/>
      <c r="I124" s="101"/>
      <c r="J124" s="101"/>
    </row>
    <row r="125" spans="1:10" ht="13.5">
      <c r="A125" s="41"/>
      <c r="G125" s="67"/>
      <c r="H125" s="41"/>
      <c r="I125" s="101"/>
      <c r="J125" s="101"/>
    </row>
    <row r="126" spans="1:10" ht="13.5">
      <c r="A126" s="41"/>
      <c r="G126" s="67"/>
      <c r="H126" s="41"/>
      <c r="I126" s="101"/>
      <c r="J126" s="101"/>
    </row>
    <row r="127" spans="1:10" ht="13.5">
      <c r="A127" s="41"/>
      <c r="G127" s="67"/>
      <c r="H127" s="41"/>
      <c r="I127" s="101"/>
      <c r="J127" s="101"/>
    </row>
    <row r="128" spans="1:10" ht="13.5">
      <c r="A128" s="41"/>
      <c r="G128" s="67"/>
      <c r="H128" s="41"/>
      <c r="I128" s="101"/>
      <c r="J128" s="101"/>
    </row>
    <row r="129" spans="1:10" ht="13.5">
      <c r="A129" s="41"/>
      <c r="G129" s="67"/>
      <c r="H129" s="41"/>
      <c r="I129" s="101"/>
      <c r="J129" s="101"/>
    </row>
    <row r="130" spans="1:10" ht="13.5">
      <c r="A130" s="41"/>
      <c r="G130" s="67"/>
      <c r="H130" s="41"/>
      <c r="I130" s="101"/>
      <c r="J130" s="101"/>
    </row>
    <row r="131" spans="1:10" ht="13.5">
      <c r="A131" s="41"/>
      <c r="G131" s="67"/>
      <c r="H131" s="41"/>
      <c r="I131" s="101"/>
      <c r="J131" s="101"/>
    </row>
    <row r="132" spans="1:10" ht="13.5">
      <c r="A132" s="41"/>
      <c r="G132" s="67"/>
      <c r="H132" s="41"/>
      <c r="I132" s="101"/>
      <c r="J132" s="101"/>
    </row>
    <row r="133" spans="1:10" ht="13.5">
      <c r="A133" s="41"/>
      <c r="G133" s="67"/>
      <c r="H133" s="41"/>
      <c r="I133" s="101"/>
      <c r="J133" s="101"/>
    </row>
    <row r="134" spans="1:10" ht="13.5">
      <c r="A134" s="41"/>
      <c r="G134" s="67"/>
      <c r="H134" s="41"/>
      <c r="I134" s="101"/>
      <c r="J134" s="101"/>
    </row>
    <row r="135" spans="1:10" ht="13.5">
      <c r="A135" s="41"/>
      <c r="G135" s="67"/>
      <c r="H135" s="41"/>
      <c r="I135" s="101"/>
      <c r="J135" s="101"/>
    </row>
    <row r="136" spans="1:10" ht="13.5">
      <c r="A136" s="41"/>
      <c r="G136" s="67"/>
      <c r="H136" s="41"/>
      <c r="I136" s="101"/>
      <c r="J136" s="101"/>
    </row>
    <row r="137" spans="1:10" ht="13.5">
      <c r="A137" s="41"/>
      <c r="G137" s="67"/>
      <c r="H137" s="41"/>
      <c r="I137" s="101"/>
      <c r="J137" s="101"/>
    </row>
    <row r="138" spans="1:10" ht="13.5">
      <c r="A138" s="41"/>
      <c r="G138" s="67"/>
      <c r="H138" s="41"/>
      <c r="I138" s="101"/>
      <c r="J138" s="101"/>
    </row>
    <row r="139" spans="1:10" ht="13.5">
      <c r="A139" s="41"/>
      <c r="G139" s="67"/>
      <c r="H139" s="41"/>
      <c r="I139" s="101"/>
      <c r="J139" s="101"/>
    </row>
    <row r="140" spans="1:10" ht="13.5">
      <c r="A140" s="41"/>
      <c r="G140" s="67"/>
      <c r="H140" s="41"/>
      <c r="I140" s="101"/>
      <c r="J140" s="101"/>
    </row>
    <row r="141" spans="1:10" ht="13.5">
      <c r="A141" s="41"/>
      <c r="G141" s="67"/>
      <c r="H141" s="41"/>
      <c r="I141" s="101"/>
      <c r="J141" s="101"/>
    </row>
    <row r="142" spans="1:10" ht="13.5">
      <c r="A142" s="41"/>
      <c r="G142" s="67"/>
      <c r="H142" s="41"/>
      <c r="I142" s="101"/>
      <c r="J142" s="101"/>
    </row>
    <row r="143" spans="1:10" ht="13.5">
      <c r="A143" s="41"/>
      <c r="G143" s="67"/>
      <c r="H143" s="41"/>
      <c r="I143" s="101"/>
      <c r="J143" s="101"/>
    </row>
    <row r="144" spans="1:10" ht="13.5">
      <c r="A144" s="41"/>
      <c r="G144" s="67"/>
      <c r="H144" s="41"/>
      <c r="I144" s="101"/>
      <c r="J144" s="101"/>
    </row>
    <row r="145" spans="1:10" ht="13.5">
      <c r="A145" s="41"/>
      <c r="G145" s="67"/>
      <c r="H145" s="41"/>
      <c r="I145" s="101"/>
      <c r="J145" s="101"/>
    </row>
    <row r="146" spans="1:10" ht="13.5">
      <c r="A146" s="41"/>
      <c r="G146" s="67"/>
      <c r="H146" s="41"/>
      <c r="I146" s="101"/>
      <c r="J146" s="101"/>
    </row>
    <row r="147" spans="1:10" ht="13.5">
      <c r="A147" s="41"/>
      <c r="G147" s="67"/>
      <c r="H147" s="41"/>
      <c r="I147" s="101"/>
      <c r="J147" s="101"/>
    </row>
    <row r="148" spans="1:10" ht="13.5">
      <c r="A148" s="41"/>
      <c r="G148" s="67"/>
      <c r="H148" s="41"/>
      <c r="I148" s="101"/>
      <c r="J148" s="101"/>
    </row>
    <row r="149" spans="1:10" ht="13.5">
      <c r="A149" s="41"/>
      <c r="G149" s="67"/>
      <c r="H149" s="41"/>
      <c r="I149" s="101"/>
      <c r="J149" s="101"/>
    </row>
    <row r="150" spans="1:10" ht="13.5">
      <c r="A150" s="41"/>
      <c r="G150" s="67"/>
      <c r="H150" s="41"/>
      <c r="I150" s="101"/>
      <c r="J150" s="101"/>
    </row>
    <row r="151" spans="1:10" ht="13.5">
      <c r="A151" s="41"/>
      <c r="G151" s="67"/>
      <c r="H151" s="41"/>
      <c r="I151" s="101"/>
      <c r="J151" s="101"/>
    </row>
    <row r="152" spans="1:10" ht="13.5">
      <c r="A152" s="41"/>
      <c r="G152" s="67"/>
      <c r="H152" s="41"/>
      <c r="I152" s="101"/>
      <c r="J152" s="101"/>
    </row>
    <row r="153" spans="1:10" ht="13.5">
      <c r="A153" s="41"/>
      <c r="G153" s="67"/>
      <c r="H153" s="41"/>
      <c r="I153" s="101"/>
      <c r="J153" s="101"/>
    </row>
    <row r="154" spans="1:10" ht="13.5">
      <c r="A154" s="41"/>
      <c r="G154" s="67"/>
      <c r="H154" s="41"/>
      <c r="I154" s="101"/>
      <c r="J154" s="101"/>
    </row>
    <row r="155" spans="1:10" ht="13.5">
      <c r="A155" s="41"/>
      <c r="G155" s="67"/>
      <c r="H155" s="41"/>
      <c r="I155" s="101"/>
      <c r="J155" s="101"/>
    </row>
    <row r="156" spans="1:10" ht="13.5">
      <c r="A156" s="41"/>
      <c r="G156" s="67"/>
      <c r="H156" s="41"/>
      <c r="I156" s="101"/>
      <c r="J156" s="101"/>
    </row>
    <row r="157" spans="1:10" ht="13.5">
      <c r="A157" s="41"/>
      <c r="G157" s="67"/>
      <c r="H157" s="41"/>
      <c r="I157" s="101"/>
      <c r="J157" s="101"/>
    </row>
    <row r="158" spans="1:10" ht="13.5">
      <c r="A158" s="41"/>
      <c r="G158" s="67"/>
      <c r="H158" s="41"/>
      <c r="I158" s="101"/>
      <c r="J158" s="101"/>
    </row>
    <row r="159" spans="1:10" ht="13.5">
      <c r="A159" s="41"/>
      <c r="G159" s="67"/>
      <c r="H159" s="41"/>
      <c r="I159" s="101"/>
      <c r="J159" s="101"/>
    </row>
    <row r="160" spans="1:10" ht="13.5">
      <c r="A160" s="41"/>
      <c r="G160" s="67"/>
      <c r="H160" s="41"/>
      <c r="I160" s="101"/>
      <c r="J160" s="101"/>
    </row>
    <row r="161" spans="1:10" ht="13.5">
      <c r="A161" s="41"/>
      <c r="G161" s="67"/>
      <c r="H161" s="41"/>
      <c r="I161" s="101"/>
      <c r="J161" s="101"/>
    </row>
    <row r="162" spans="1:10" ht="13.5">
      <c r="A162" s="41"/>
      <c r="G162" s="67"/>
      <c r="H162" s="41"/>
      <c r="I162" s="101"/>
      <c r="J162" s="101"/>
    </row>
    <row r="163" spans="1:10" ht="13.5">
      <c r="A163" s="41"/>
      <c r="G163" s="67"/>
      <c r="H163" s="41"/>
      <c r="I163" s="101"/>
      <c r="J163" s="101"/>
    </row>
    <row r="164" spans="1:10" ht="13.5">
      <c r="A164" s="41"/>
      <c r="G164" s="67"/>
      <c r="H164" s="41"/>
      <c r="I164" s="101"/>
      <c r="J164" s="101"/>
    </row>
    <row r="165" spans="1:10" ht="13.5">
      <c r="A165" s="41"/>
      <c r="G165" s="67"/>
      <c r="H165" s="41"/>
      <c r="I165" s="101"/>
      <c r="J165" s="101"/>
    </row>
    <row r="166" spans="1:10" ht="13.5">
      <c r="A166" s="41"/>
      <c r="G166" s="67"/>
      <c r="H166" s="41"/>
      <c r="I166" s="101"/>
      <c r="J166" s="101"/>
    </row>
    <row r="167" spans="1:10" ht="13.5">
      <c r="A167" s="41"/>
      <c r="G167" s="67"/>
      <c r="H167" s="41"/>
      <c r="I167" s="101"/>
      <c r="J167" s="101"/>
    </row>
    <row r="168" spans="1:10" ht="13.5">
      <c r="A168" s="41"/>
      <c r="G168" s="67"/>
      <c r="H168" s="41"/>
      <c r="I168" s="101"/>
      <c r="J168" s="101"/>
    </row>
    <row r="169" spans="1:10" ht="13.5">
      <c r="A169" s="41"/>
      <c r="G169" s="67"/>
      <c r="H169" s="41"/>
      <c r="I169" s="101"/>
      <c r="J169" s="101"/>
    </row>
    <row r="170" spans="1:10" ht="13.5">
      <c r="A170" s="41"/>
      <c r="G170" s="67"/>
      <c r="H170" s="41"/>
      <c r="I170" s="101"/>
      <c r="J170" s="101"/>
    </row>
    <row r="171" spans="7:10" ht="13.5">
      <c r="G171" s="67"/>
      <c r="H171" s="41"/>
      <c r="I171" s="101"/>
      <c r="J171" s="101"/>
    </row>
    <row r="172" spans="7:10" ht="13.5">
      <c r="G172" s="67"/>
      <c r="H172" s="41"/>
      <c r="I172" s="101"/>
      <c r="J172" s="101"/>
    </row>
    <row r="173" spans="7:10" ht="13.5">
      <c r="G173" s="67"/>
      <c r="H173" s="41"/>
      <c r="I173" s="101"/>
      <c r="J173" s="101"/>
    </row>
    <row r="174" spans="7:10" ht="13.5">
      <c r="G174" s="67"/>
      <c r="H174" s="41"/>
      <c r="I174" s="101"/>
      <c r="J174" s="101"/>
    </row>
    <row r="175" spans="7:10" ht="13.5">
      <c r="G175" s="67"/>
      <c r="H175" s="41"/>
      <c r="I175" s="101"/>
      <c r="J175" s="101"/>
    </row>
    <row r="176" spans="7:10" ht="13.5">
      <c r="G176" s="67"/>
      <c r="H176" s="41"/>
      <c r="I176" s="101"/>
      <c r="J176" s="101"/>
    </row>
    <row r="177" spans="7:10" ht="13.5">
      <c r="G177" s="67"/>
      <c r="H177" s="41"/>
      <c r="I177" s="101"/>
      <c r="J177" s="101"/>
    </row>
    <row r="178" spans="7:10" ht="13.5">
      <c r="G178" s="67"/>
      <c r="H178" s="41"/>
      <c r="I178" s="101"/>
      <c r="J178" s="101"/>
    </row>
    <row r="179" spans="7:10" ht="13.5">
      <c r="G179" s="67"/>
      <c r="H179" s="41"/>
      <c r="I179" s="101"/>
      <c r="J179" s="101"/>
    </row>
    <row r="180" spans="7:10" ht="13.5">
      <c r="G180" s="67"/>
      <c r="H180" s="41"/>
      <c r="I180" s="101"/>
      <c r="J180" s="101"/>
    </row>
    <row r="181" spans="7:10" ht="13.5">
      <c r="G181" s="67"/>
      <c r="H181" s="41"/>
      <c r="I181" s="101"/>
      <c r="J181" s="101"/>
    </row>
    <row r="182" spans="7:10" ht="13.5">
      <c r="G182" s="67"/>
      <c r="H182" s="41"/>
      <c r="I182" s="101"/>
      <c r="J182" s="101"/>
    </row>
    <row r="183" spans="7:10" ht="13.5">
      <c r="G183" s="67"/>
      <c r="H183" s="41"/>
      <c r="I183" s="101"/>
      <c r="J183" s="101"/>
    </row>
    <row r="184" spans="7:10" ht="13.5">
      <c r="G184" s="67"/>
      <c r="H184" s="41"/>
      <c r="I184" s="101"/>
      <c r="J184" s="101"/>
    </row>
    <row r="185" spans="7:10" ht="13.5">
      <c r="G185" s="67"/>
      <c r="H185" s="41"/>
      <c r="I185" s="101"/>
      <c r="J185" s="101"/>
    </row>
    <row r="186" spans="7:10" ht="13.5">
      <c r="G186" s="67"/>
      <c r="H186" s="41"/>
      <c r="I186" s="101"/>
      <c r="J186" s="101"/>
    </row>
    <row r="187" spans="7:10" ht="13.5">
      <c r="G187" s="67"/>
      <c r="H187" s="41"/>
      <c r="I187" s="101"/>
      <c r="J187" s="101"/>
    </row>
    <row r="188" spans="7:10" ht="13.5">
      <c r="G188" s="67"/>
      <c r="H188" s="41"/>
      <c r="I188" s="101"/>
      <c r="J188" s="101"/>
    </row>
    <row r="189" spans="7:10" ht="13.5">
      <c r="G189" s="67"/>
      <c r="H189" s="41"/>
      <c r="I189" s="101"/>
      <c r="J189" s="101"/>
    </row>
    <row r="190" spans="7:10" ht="13.5">
      <c r="G190" s="67"/>
      <c r="H190" s="41"/>
      <c r="I190" s="101"/>
      <c r="J190" s="101"/>
    </row>
    <row r="191" spans="7:10" ht="13.5">
      <c r="G191" s="67"/>
      <c r="H191" s="41"/>
      <c r="I191" s="101"/>
      <c r="J191" s="101"/>
    </row>
    <row r="192" spans="7:10" ht="13.5">
      <c r="G192" s="67"/>
      <c r="H192" s="41"/>
      <c r="I192" s="101"/>
      <c r="J192" s="101"/>
    </row>
    <row r="193" spans="7:10" ht="13.5">
      <c r="G193" s="67"/>
      <c r="H193" s="41"/>
      <c r="I193" s="101"/>
      <c r="J193" s="101"/>
    </row>
    <row r="194" spans="7:10" ht="13.5">
      <c r="G194" s="67"/>
      <c r="H194" s="41"/>
      <c r="I194" s="101"/>
      <c r="J194" s="101"/>
    </row>
    <row r="195" spans="7:10" ht="13.5">
      <c r="G195" s="67"/>
      <c r="H195" s="41"/>
      <c r="I195" s="101"/>
      <c r="J195" s="101"/>
    </row>
    <row r="196" spans="7:10" ht="13.5">
      <c r="G196" s="67"/>
      <c r="H196" s="41"/>
      <c r="I196" s="101"/>
      <c r="J196" s="101"/>
    </row>
    <row r="197" spans="7:10" ht="13.5">
      <c r="G197" s="67"/>
      <c r="H197" s="41"/>
      <c r="I197" s="101"/>
      <c r="J197" s="101"/>
    </row>
    <row r="198" spans="7:10" ht="13.5">
      <c r="G198" s="67"/>
      <c r="H198" s="41"/>
      <c r="I198" s="101"/>
      <c r="J198" s="101"/>
    </row>
    <row r="199" spans="7:10" ht="13.5">
      <c r="G199" s="67"/>
      <c r="H199" s="41"/>
      <c r="I199" s="101"/>
      <c r="J199" s="101"/>
    </row>
    <row r="200" spans="7:10" ht="13.5">
      <c r="G200" s="67"/>
      <c r="H200" s="41"/>
      <c r="I200" s="101"/>
      <c r="J200" s="101"/>
    </row>
    <row r="201" spans="7:10" ht="13.5">
      <c r="G201" s="67"/>
      <c r="H201" s="41"/>
      <c r="I201" s="101"/>
      <c r="J201" s="101"/>
    </row>
    <row r="202" spans="7:10" ht="13.5">
      <c r="G202" s="67"/>
      <c r="H202" s="41"/>
      <c r="I202" s="101"/>
      <c r="J202" s="101"/>
    </row>
    <row r="203" spans="7:10" ht="13.5">
      <c r="G203" s="67"/>
      <c r="H203" s="41"/>
      <c r="I203" s="101"/>
      <c r="J203" s="101"/>
    </row>
    <row r="204" spans="7:10" ht="13.5">
      <c r="G204" s="67"/>
      <c r="H204" s="41"/>
      <c r="I204" s="101"/>
      <c r="J204" s="101"/>
    </row>
    <row r="205" spans="7:10" ht="13.5">
      <c r="G205" s="67"/>
      <c r="H205" s="41"/>
      <c r="I205" s="101"/>
      <c r="J205" s="101"/>
    </row>
    <row r="206" spans="7:10" ht="13.5">
      <c r="G206" s="67"/>
      <c r="H206" s="41"/>
      <c r="I206" s="101"/>
      <c r="J206" s="101"/>
    </row>
    <row r="207" spans="7:10" ht="13.5">
      <c r="G207" s="67"/>
      <c r="H207" s="41"/>
      <c r="I207" s="101"/>
      <c r="J207" s="101"/>
    </row>
    <row r="208" spans="7:10" ht="13.5">
      <c r="G208" s="67"/>
      <c r="H208" s="41"/>
      <c r="I208" s="101"/>
      <c r="J208" s="101"/>
    </row>
    <row r="209" spans="7:10" ht="13.5">
      <c r="G209" s="67"/>
      <c r="H209" s="41"/>
      <c r="I209" s="101"/>
      <c r="J209" s="101"/>
    </row>
    <row r="210" spans="7:10" ht="13.5">
      <c r="G210" s="67"/>
      <c r="H210" s="41"/>
      <c r="I210" s="101"/>
      <c r="J210" s="101"/>
    </row>
    <row r="211" spans="7:10" ht="13.5">
      <c r="G211" s="67"/>
      <c r="H211" s="41"/>
      <c r="I211" s="101"/>
      <c r="J211" s="101"/>
    </row>
    <row r="212" spans="7:10" ht="13.5">
      <c r="G212" s="67"/>
      <c r="H212" s="41"/>
      <c r="I212" s="101"/>
      <c r="J212" s="101"/>
    </row>
    <row r="213" spans="7:10" ht="13.5">
      <c r="G213" s="67"/>
      <c r="H213" s="41"/>
      <c r="I213" s="101"/>
      <c r="J213" s="101"/>
    </row>
    <row r="214" spans="7:10" ht="13.5">
      <c r="G214" s="67"/>
      <c r="H214" s="41"/>
      <c r="I214" s="101"/>
      <c r="J214" s="101"/>
    </row>
    <row r="215" spans="7:10" ht="13.5">
      <c r="G215" s="67"/>
      <c r="H215" s="41"/>
      <c r="I215" s="101"/>
      <c r="J215" s="101"/>
    </row>
    <row r="216" spans="7:10" ht="13.5">
      <c r="G216" s="67"/>
      <c r="H216" s="41"/>
      <c r="I216" s="101"/>
      <c r="J216" s="101"/>
    </row>
    <row r="217" spans="7:10" ht="13.5">
      <c r="G217" s="67"/>
      <c r="H217" s="41"/>
      <c r="I217" s="101"/>
      <c r="J217" s="101"/>
    </row>
    <row r="218" spans="7:10" ht="13.5">
      <c r="G218" s="67"/>
      <c r="H218" s="41"/>
      <c r="I218" s="101"/>
      <c r="J218" s="101"/>
    </row>
    <row r="219" spans="7:10" ht="13.5">
      <c r="G219" s="67"/>
      <c r="H219" s="41"/>
      <c r="I219" s="101"/>
      <c r="J219" s="101"/>
    </row>
    <row r="220" spans="7:10" ht="13.5">
      <c r="G220" s="67"/>
      <c r="H220" s="41"/>
      <c r="I220" s="101"/>
      <c r="J220" s="101"/>
    </row>
    <row r="221" spans="7:10" ht="13.5">
      <c r="G221" s="67"/>
      <c r="H221" s="41"/>
      <c r="I221" s="101"/>
      <c r="J221" s="101"/>
    </row>
    <row r="222" spans="7:10" ht="13.5">
      <c r="G222" s="67"/>
      <c r="H222" s="41"/>
      <c r="I222" s="101"/>
      <c r="J222" s="101"/>
    </row>
    <row r="223" spans="7:10" ht="13.5">
      <c r="G223" s="67"/>
      <c r="H223" s="41"/>
      <c r="I223" s="101"/>
      <c r="J223" s="101"/>
    </row>
    <row r="224" spans="7:10" ht="13.5">
      <c r="G224" s="67"/>
      <c r="H224" s="41"/>
      <c r="I224" s="101"/>
      <c r="J224" s="101"/>
    </row>
    <row r="225" spans="7:10" ht="13.5">
      <c r="G225" s="67"/>
      <c r="H225" s="41"/>
      <c r="I225" s="101"/>
      <c r="J225" s="101"/>
    </row>
    <row r="226" spans="7:10" ht="13.5">
      <c r="G226" s="67"/>
      <c r="H226" s="41"/>
      <c r="I226" s="101"/>
      <c r="J226" s="101"/>
    </row>
    <row r="227" spans="7:10" ht="13.5">
      <c r="G227" s="67"/>
      <c r="H227" s="41"/>
      <c r="I227" s="101"/>
      <c r="J227" s="101"/>
    </row>
    <row r="228" spans="7:10" ht="13.5">
      <c r="G228" s="67"/>
      <c r="H228" s="41"/>
      <c r="I228" s="101"/>
      <c r="J228" s="101"/>
    </row>
    <row r="229" spans="7:10" ht="13.5">
      <c r="G229" s="67"/>
      <c r="H229" s="41"/>
      <c r="I229" s="101"/>
      <c r="J229" s="101"/>
    </row>
    <row r="230" spans="7:10" ht="13.5">
      <c r="G230" s="67"/>
      <c r="H230" s="41"/>
      <c r="I230" s="101"/>
      <c r="J230" s="101"/>
    </row>
    <row r="231" spans="7:10" ht="13.5">
      <c r="G231" s="67"/>
      <c r="H231" s="41"/>
      <c r="I231" s="101"/>
      <c r="J231" s="101"/>
    </row>
    <row r="232" spans="7:10" ht="13.5">
      <c r="G232" s="67"/>
      <c r="H232" s="41"/>
      <c r="I232" s="101"/>
      <c r="J232" s="101"/>
    </row>
    <row r="233" spans="7:10" ht="13.5">
      <c r="G233" s="67"/>
      <c r="H233" s="41"/>
      <c r="I233" s="101"/>
      <c r="J233" s="101"/>
    </row>
    <row r="234" spans="7:10" ht="13.5">
      <c r="G234" s="67"/>
      <c r="H234" s="41"/>
      <c r="I234" s="101"/>
      <c r="J234" s="101"/>
    </row>
    <row r="235" spans="7:10" ht="13.5">
      <c r="G235" s="67"/>
      <c r="H235" s="41"/>
      <c r="I235" s="101"/>
      <c r="J235" s="101"/>
    </row>
    <row r="236" spans="7:10" ht="13.5">
      <c r="G236" s="67"/>
      <c r="H236" s="41"/>
      <c r="I236" s="101"/>
      <c r="J236" s="101"/>
    </row>
    <row r="237" spans="7:10" ht="13.5">
      <c r="G237" s="67"/>
      <c r="H237" s="41"/>
      <c r="I237" s="101"/>
      <c r="J237" s="101"/>
    </row>
    <row r="238" spans="7:10" ht="13.5">
      <c r="G238" s="67"/>
      <c r="H238" s="41"/>
      <c r="I238" s="101"/>
      <c r="J238" s="101"/>
    </row>
    <row r="239" spans="7:10" ht="13.5">
      <c r="G239" s="67"/>
      <c r="H239" s="41"/>
      <c r="I239" s="101"/>
      <c r="J239" s="101"/>
    </row>
    <row r="240" spans="7:10" ht="13.5">
      <c r="G240" s="67"/>
      <c r="H240" s="41"/>
      <c r="I240" s="101"/>
      <c r="J240" s="101"/>
    </row>
    <row r="241" spans="7:10" ht="13.5">
      <c r="G241" s="67"/>
      <c r="H241" s="41"/>
      <c r="I241" s="101"/>
      <c r="J241" s="101"/>
    </row>
    <row r="242" spans="7:10" ht="13.5">
      <c r="G242" s="67"/>
      <c r="H242" s="41"/>
      <c r="I242" s="101"/>
      <c r="J242" s="101"/>
    </row>
    <row r="243" spans="7:10" ht="13.5">
      <c r="G243" s="67"/>
      <c r="H243" s="41"/>
      <c r="I243" s="101"/>
      <c r="J243" s="101"/>
    </row>
    <row r="244" spans="7:10" ht="13.5">
      <c r="G244" s="67"/>
      <c r="H244" s="41"/>
      <c r="I244" s="101"/>
      <c r="J244" s="101"/>
    </row>
    <row r="245" spans="7:10" ht="13.5">
      <c r="G245" s="67"/>
      <c r="H245" s="41"/>
      <c r="I245" s="101"/>
      <c r="J245" s="101"/>
    </row>
    <row r="246" spans="7:10" ht="13.5">
      <c r="G246" s="67"/>
      <c r="H246" s="41"/>
      <c r="I246" s="101"/>
      <c r="J246" s="101"/>
    </row>
    <row r="247" spans="7:10" ht="13.5">
      <c r="G247" s="67"/>
      <c r="H247" s="41"/>
      <c r="I247" s="101"/>
      <c r="J247" s="101"/>
    </row>
    <row r="248" spans="7:10" ht="13.5">
      <c r="G248" s="67"/>
      <c r="H248" s="41"/>
      <c r="I248" s="101"/>
      <c r="J248" s="101"/>
    </row>
    <row r="249" spans="7:10" ht="13.5">
      <c r="G249" s="67"/>
      <c r="H249" s="41"/>
      <c r="I249" s="101"/>
      <c r="J249" s="101"/>
    </row>
    <row r="250" spans="7:10" ht="13.5">
      <c r="G250" s="67"/>
      <c r="H250" s="41"/>
      <c r="I250" s="101"/>
      <c r="J250" s="101"/>
    </row>
    <row r="251" spans="7:10" ht="13.5">
      <c r="G251" s="67"/>
      <c r="H251" s="41"/>
      <c r="I251" s="101"/>
      <c r="J251" s="101"/>
    </row>
    <row r="252" spans="7:10" ht="13.5">
      <c r="G252" s="67"/>
      <c r="H252" s="41"/>
      <c r="I252" s="101"/>
      <c r="J252" s="101"/>
    </row>
    <row r="253" spans="7:10" ht="13.5">
      <c r="G253" s="67"/>
      <c r="H253" s="41"/>
      <c r="I253" s="101"/>
      <c r="J253" s="101"/>
    </row>
    <row r="254" spans="7:10" ht="13.5">
      <c r="G254" s="67"/>
      <c r="H254" s="41"/>
      <c r="I254" s="101"/>
      <c r="J254" s="101"/>
    </row>
    <row r="255" spans="7:10" ht="13.5">
      <c r="G255" s="67"/>
      <c r="H255" s="41"/>
      <c r="I255" s="101"/>
      <c r="J255" s="101"/>
    </row>
    <row r="256" spans="7:10" ht="13.5">
      <c r="G256" s="67"/>
      <c r="H256" s="41"/>
      <c r="I256" s="101"/>
      <c r="J256" s="101"/>
    </row>
    <row r="257" spans="7:10" ht="13.5">
      <c r="G257" s="67"/>
      <c r="H257" s="41"/>
      <c r="I257" s="101"/>
      <c r="J257" s="101"/>
    </row>
    <row r="258" spans="7:10" ht="13.5">
      <c r="G258" s="67"/>
      <c r="H258" s="41"/>
      <c r="I258" s="101"/>
      <c r="J258" s="101"/>
    </row>
    <row r="259" spans="7:10" ht="13.5">
      <c r="G259" s="67"/>
      <c r="H259" s="41"/>
      <c r="I259" s="101"/>
      <c r="J259" s="101"/>
    </row>
    <row r="260" spans="7:10" ht="13.5">
      <c r="G260" s="67"/>
      <c r="H260" s="41"/>
      <c r="I260" s="101"/>
      <c r="J260" s="101"/>
    </row>
    <row r="261" spans="7:10" ht="13.5">
      <c r="G261" s="67"/>
      <c r="H261" s="41"/>
      <c r="I261" s="101"/>
      <c r="J261" s="101"/>
    </row>
    <row r="262" spans="7:10" ht="13.5">
      <c r="G262" s="67"/>
      <c r="H262" s="41"/>
      <c r="I262" s="101"/>
      <c r="J262" s="101"/>
    </row>
    <row r="263" spans="7:10" ht="13.5">
      <c r="G263" s="67"/>
      <c r="H263" s="41"/>
      <c r="I263" s="101"/>
      <c r="J263" s="101"/>
    </row>
    <row r="264" spans="7:10" ht="13.5">
      <c r="G264" s="67"/>
      <c r="H264" s="41"/>
      <c r="I264" s="101"/>
      <c r="J264" s="101"/>
    </row>
    <row r="265" spans="7:10" ht="13.5">
      <c r="G265" s="67"/>
      <c r="H265" s="41"/>
      <c r="I265" s="101"/>
      <c r="J265" s="101"/>
    </row>
    <row r="266" spans="7:10" ht="13.5">
      <c r="G266" s="67"/>
      <c r="H266" s="41"/>
      <c r="I266" s="101"/>
      <c r="J266" s="101"/>
    </row>
    <row r="267" spans="7:10" ht="13.5">
      <c r="G267" s="67"/>
      <c r="H267" s="41"/>
      <c r="I267" s="101"/>
      <c r="J267" s="101"/>
    </row>
    <row r="268" spans="7:10" ht="13.5">
      <c r="G268" s="67"/>
      <c r="H268" s="41"/>
      <c r="I268" s="101"/>
      <c r="J268" s="101"/>
    </row>
    <row r="269" spans="7:10" ht="13.5">
      <c r="G269" s="67"/>
      <c r="H269" s="41"/>
      <c r="I269" s="101"/>
      <c r="J269" s="101"/>
    </row>
    <row r="270" spans="7:10" ht="13.5">
      <c r="G270" s="67"/>
      <c r="H270" s="41"/>
      <c r="I270" s="101"/>
      <c r="J270" s="101"/>
    </row>
    <row r="271" spans="7:10" ht="13.5">
      <c r="G271" s="67"/>
      <c r="H271" s="41"/>
      <c r="I271" s="101"/>
      <c r="J271" s="101"/>
    </row>
    <row r="272" spans="7:10" ht="13.5">
      <c r="G272" s="67"/>
      <c r="H272" s="41"/>
      <c r="I272" s="101"/>
      <c r="J272" s="101"/>
    </row>
    <row r="273" spans="7:10" ht="13.5">
      <c r="G273" s="67"/>
      <c r="H273" s="41"/>
      <c r="I273" s="101"/>
      <c r="J273" s="101"/>
    </row>
    <row r="274" spans="7:10" ht="13.5">
      <c r="G274" s="67"/>
      <c r="H274" s="41"/>
      <c r="I274" s="101"/>
      <c r="J274" s="101"/>
    </row>
    <row r="275" spans="7:10" ht="13.5">
      <c r="G275" s="67"/>
      <c r="H275" s="41"/>
      <c r="I275" s="101"/>
      <c r="J275" s="101"/>
    </row>
    <row r="276" spans="7:10" ht="13.5">
      <c r="G276" s="67"/>
      <c r="H276" s="41"/>
      <c r="I276" s="101"/>
      <c r="J276" s="101"/>
    </row>
    <row r="277" spans="7:10" ht="13.5">
      <c r="G277" s="67"/>
      <c r="H277" s="41"/>
      <c r="I277" s="101"/>
      <c r="J277" s="101"/>
    </row>
    <row r="278" spans="7:10" ht="13.5">
      <c r="G278" s="67"/>
      <c r="H278" s="41"/>
      <c r="I278" s="101"/>
      <c r="J278" s="101"/>
    </row>
    <row r="279" spans="7:10" ht="13.5">
      <c r="G279" s="67"/>
      <c r="H279" s="41"/>
      <c r="I279" s="101"/>
      <c r="J279" s="101"/>
    </row>
    <row r="280" spans="7:10" ht="13.5">
      <c r="G280" s="67"/>
      <c r="H280" s="41"/>
      <c r="I280" s="101"/>
      <c r="J280" s="101"/>
    </row>
    <row r="281" spans="7:10" ht="13.5">
      <c r="G281" s="67"/>
      <c r="H281" s="41"/>
      <c r="I281" s="101"/>
      <c r="J281" s="101"/>
    </row>
    <row r="282" spans="7:10" ht="13.5">
      <c r="G282" s="67"/>
      <c r="H282" s="41"/>
      <c r="I282" s="101"/>
      <c r="J282" s="101"/>
    </row>
    <row r="283" spans="7:10" ht="13.5">
      <c r="G283" s="67"/>
      <c r="H283" s="41"/>
      <c r="I283" s="101"/>
      <c r="J283" s="101"/>
    </row>
    <row r="284" spans="7:10" ht="13.5">
      <c r="G284" s="67"/>
      <c r="H284" s="41"/>
      <c r="I284" s="101"/>
      <c r="J284" s="101"/>
    </row>
    <row r="285" spans="7:10" ht="13.5">
      <c r="G285" s="67"/>
      <c r="H285" s="41"/>
      <c r="I285" s="101"/>
      <c r="J285" s="101"/>
    </row>
    <row r="286" spans="7:10" ht="13.5">
      <c r="G286" s="67"/>
      <c r="H286" s="41"/>
      <c r="I286" s="101"/>
      <c r="J286" s="101"/>
    </row>
    <row r="287" spans="7:10" ht="13.5">
      <c r="G287" s="67"/>
      <c r="H287" s="41"/>
      <c r="I287" s="101"/>
      <c r="J287" s="101"/>
    </row>
    <row r="288" spans="7:10" ht="13.5">
      <c r="G288" s="67"/>
      <c r="H288" s="41"/>
      <c r="I288" s="101"/>
      <c r="J288" s="101"/>
    </row>
    <row r="289" spans="7:10" ht="13.5">
      <c r="G289" s="67"/>
      <c r="H289" s="41"/>
      <c r="I289" s="101"/>
      <c r="J289" s="101"/>
    </row>
    <row r="290" spans="7:10" ht="13.5">
      <c r="G290" s="67"/>
      <c r="H290" s="41"/>
      <c r="I290" s="101"/>
      <c r="J290" s="101"/>
    </row>
    <row r="291" spans="7:10" ht="13.5">
      <c r="G291" s="67"/>
      <c r="H291" s="41"/>
      <c r="I291" s="101"/>
      <c r="J291" s="101"/>
    </row>
    <row r="292" spans="7:10" ht="13.5">
      <c r="G292" s="67"/>
      <c r="H292" s="41"/>
      <c r="I292" s="101"/>
      <c r="J292" s="101"/>
    </row>
    <row r="293" spans="7:10" ht="13.5">
      <c r="G293" s="67"/>
      <c r="H293" s="41"/>
      <c r="I293" s="101"/>
      <c r="J293" s="101"/>
    </row>
    <row r="294" spans="7:10" ht="13.5">
      <c r="G294" s="67"/>
      <c r="H294" s="41"/>
      <c r="I294" s="101"/>
      <c r="J294" s="101"/>
    </row>
    <row r="295" spans="7:10" ht="13.5">
      <c r="G295" s="67"/>
      <c r="H295" s="41"/>
      <c r="I295" s="101"/>
      <c r="J295" s="101"/>
    </row>
    <row r="296" spans="7:10" ht="13.5">
      <c r="G296" s="67"/>
      <c r="H296" s="41"/>
      <c r="I296" s="101"/>
      <c r="J296" s="101"/>
    </row>
    <row r="297" spans="7:10" ht="13.5">
      <c r="G297" s="67"/>
      <c r="H297" s="41"/>
      <c r="I297" s="101"/>
      <c r="J297" s="101"/>
    </row>
    <row r="298" spans="7:10" ht="13.5">
      <c r="G298" s="67"/>
      <c r="H298" s="41"/>
      <c r="I298" s="101"/>
      <c r="J298" s="101"/>
    </row>
    <row r="299" spans="7:10" ht="13.5">
      <c r="G299" s="67"/>
      <c r="H299" s="41"/>
      <c r="I299" s="101"/>
      <c r="J299" s="101"/>
    </row>
    <row r="300" spans="7:10" ht="13.5">
      <c r="G300" s="67"/>
      <c r="H300" s="41"/>
      <c r="I300" s="101"/>
      <c r="J300" s="101"/>
    </row>
    <row r="301" spans="7:10" ht="13.5">
      <c r="G301" s="67"/>
      <c r="H301" s="41"/>
      <c r="I301" s="101"/>
      <c r="J301" s="101"/>
    </row>
    <row r="302" spans="7:10" ht="13.5">
      <c r="G302" s="67"/>
      <c r="H302" s="41"/>
      <c r="I302" s="101"/>
      <c r="J302" s="101"/>
    </row>
    <row r="303" spans="7:10" ht="13.5">
      <c r="G303" s="67"/>
      <c r="H303" s="41"/>
      <c r="I303" s="101"/>
      <c r="J303" s="101"/>
    </row>
    <row r="304" spans="7:10" ht="13.5">
      <c r="G304" s="67"/>
      <c r="H304" s="41"/>
      <c r="I304" s="101"/>
      <c r="J304" s="101"/>
    </row>
    <row r="305" spans="7:10" ht="13.5">
      <c r="G305" s="67"/>
      <c r="H305" s="41"/>
      <c r="I305" s="101"/>
      <c r="J305" s="101"/>
    </row>
    <row r="306" spans="7:10" ht="13.5">
      <c r="G306" s="67"/>
      <c r="H306" s="41"/>
      <c r="I306" s="101"/>
      <c r="J306" s="101"/>
    </row>
    <row r="307" spans="7:10" ht="13.5">
      <c r="G307" s="67"/>
      <c r="H307" s="41"/>
      <c r="I307" s="101"/>
      <c r="J307" s="101"/>
    </row>
    <row r="308" spans="7:10" ht="13.5">
      <c r="G308" s="67"/>
      <c r="H308" s="41"/>
      <c r="I308" s="101"/>
      <c r="J308" s="101"/>
    </row>
    <row r="309" spans="7:10" ht="13.5">
      <c r="G309" s="67"/>
      <c r="H309" s="41"/>
      <c r="I309" s="101"/>
      <c r="J309" s="101"/>
    </row>
    <row r="310" spans="7:10" ht="13.5">
      <c r="G310" s="67"/>
      <c r="H310" s="41"/>
      <c r="I310" s="101"/>
      <c r="J310" s="101"/>
    </row>
    <row r="311" spans="7:10" ht="13.5">
      <c r="G311" s="67"/>
      <c r="H311" s="41"/>
      <c r="I311" s="101"/>
      <c r="J311" s="101"/>
    </row>
    <row r="312" spans="7:10" ht="13.5">
      <c r="G312" s="67"/>
      <c r="H312" s="41"/>
      <c r="I312" s="101"/>
      <c r="J312" s="101"/>
    </row>
    <row r="313" spans="7:10" ht="13.5">
      <c r="G313" s="67"/>
      <c r="H313" s="41"/>
      <c r="I313" s="101"/>
      <c r="J313" s="101"/>
    </row>
    <row r="314" spans="7:10" ht="13.5">
      <c r="G314" s="67"/>
      <c r="H314" s="41"/>
      <c r="I314" s="101"/>
      <c r="J314" s="101"/>
    </row>
    <row r="315" spans="7:10" ht="13.5">
      <c r="G315" s="67"/>
      <c r="H315" s="41"/>
      <c r="I315" s="101"/>
      <c r="J315" s="101"/>
    </row>
    <row r="316" spans="7:10" ht="13.5">
      <c r="G316" s="67"/>
      <c r="H316" s="41"/>
      <c r="I316" s="101"/>
      <c r="J316" s="101"/>
    </row>
    <row r="317" spans="7:10" ht="13.5">
      <c r="G317" s="67"/>
      <c r="H317" s="41"/>
      <c r="I317" s="101"/>
      <c r="J317" s="101"/>
    </row>
    <row r="318" spans="7:10" ht="13.5">
      <c r="G318" s="67"/>
      <c r="H318" s="41"/>
      <c r="I318" s="101"/>
      <c r="J318" s="101"/>
    </row>
    <row r="319" spans="7:10" ht="13.5">
      <c r="G319" s="67"/>
      <c r="H319" s="41"/>
      <c r="I319" s="101"/>
      <c r="J319" s="101"/>
    </row>
    <row r="320" spans="7:10" ht="13.5">
      <c r="G320" s="67"/>
      <c r="H320" s="41"/>
      <c r="I320" s="101"/>
      <c r="J320" s="101"/>
    </row>
    <row r="321" spans="7:10" ht="13.5">
      <c r="G321" s="67"/>
      <c r="H321" s="41"/>
      <c r="I321" s="101"/>
      <c r="J321" s="101"/>
    </row>
    <row r="322" spans="7:10" ht="13.5">
      <c r="G322" s="67"/>
      <c r="H322" s="41"/>
      <c r="I322" s="101"/>
      <c r="J322" s="101"/>
    </row>
    <row r="323" spans="7:10" ht="13.5">
      <c r="G323" s="67"/>
      <c r="H323" s="41"/>
      <c r="I323" s="101"/>
      <c r="J323" s="101"/>
    </row>
    <row r="324" spans="7:10" ht="13.5">
      <c r="G324" s="67"/>
      <c r="H324" s="41"/>
      <c r="I324" s="101"/>
      <c r="J324" s="101"/>
    </row>
    <row r="325" spans="7:10" ht="13.5">
      <c r="G325" s="67"/>
      <c r="H325" s="41"/>
      <c r="I325" s="101"/>
      <c r="J325" s="101"/>
    </row>
    <row r="326" spans="7:10" ht="13.5">
      <c r="G326" s="67"/>
      <c r="H326" s="41"/>
      <c r="I326" s="101"/>
      <c r="J326" s="101"/>
    </row>
    <row r="327" spans="7:10" ht="13.5">
      <c r="G327" s="67"/>
      <c r="H327" s="41"/>
      <c r="I327" s="101"/>
      <c r="J327" s="101"/>
    </row>
    <row r="328" spans="7:10" ht="13.5">
      <c r="G328" s="67"/>
      <c r="H328" s="41"/>
      <c r="I328" s="101"/>
      <c r="J328" s="101"/>
    </row>
    <row r="329" spans="7:10" ht="13.5">
      <c r="G329" s="67"/>
      <c r="H329" s="41"/>
      <c r="I329" s="101"/>
      <c r="J329" s="101"/>
    </row>
    <row r="330" spans="7:10" ht="13.5">
      <c r="G330" s="67"/>
      <c r="H330" s="41"/>
      <c r="I330" s="101"/>
      <c r="J330" s="101"/>
    </row>
    <row r="331" spans="7:10" ht="13.5">
      <c r="G331" s="67"/>
      <c r="H331" s="41"/>
      <c r="I331" s="101"/>
      <c r="J331" s="101"/>
    </row>
    <row r="332" spans="7:10" ht="13.5">
      <c r="G332" s="67"/>
      <c r="H332" s="41"/>
      <c r="I332" s="101"/>
      <c r="J332" s="101"/>
    </row>
    <row r="333" spans="7:10" ht="13.5">
      <c r="G333" s="67"/>
      <c r="H333" s="41"/>
      <c r="I333" s="101"/>
      <c r="J333" s="101"/>
    </row>
    <row r="334" spans="7:10" ht="13.5">
      <c r="G334" s="67"/>
      <c r="H334" s="41"/>
      <c r="I334" s="101"/>
      <c r="J334" s="101"/>
    </row>
    <row r="335" spans="7:10" ht="13.5">
      <c r="G335" s="67"/>
      <c r="H335" s="41"/>
      <c r="I335" s="101"/>
      <c r="J335" s="101"/>
    </row>
    <row r="336" spans="7:10" ht="13.5">
      <c r="G336" s="67"/>
      <c r="H336" s="41"/>
      <c r="I336" s="101"/>
      <c r="J336" s="101"/>
    </row>
    <row r="337" spans="7:10" ht="13.5">
      <c r="G337" s="67"/>
      <c r="H337" s="41"/>
      <c r="I337" s="101"/>
      <c r="J337" s="101"/>
    </row>
    <row r="338" spans="7:10" ht="13.5">
      <c r="G338" s="67"/>
      <c r="H338" s="41"/>
      <c r="I338" s="101"/>
      <c r="J338" s="101"/>
    </row>
    <row r="339" spans="7:10" ht="13.5">
      <c r="G339" s="67"/>
      <c r="H339" s="41"/>
      <c r="I339" s="101"/>
      <c r="J339" s="101"/>
    </row>
    <row r="340" spans="7:10" ht="13.5">
      <c r="G340" s="67"/>
      <c r="H340" s="41"/>
      <c r="I340" s="101"/>
      <c r="J340" s="101"/>
    </row>
    <row r="341" spans="7:10" ht="13.5">
      <c r="G341" s="67"/>
      <c r="H341" s="41"/>
      <c r="I341" s="101"/>
      <c r="J341" s="101"/>
    </row>
    <row r="342" spans="7:10" ht="13.5">
      <c r="G342" s="67"/>
      <c r="H342" s="41"/>
      <c r="I342" s="101"/>
      <c r="J342" s="101"/>
    </row>
    <row r="343" spans="7:10" ht="13.5">
      <c r="G343" s="67"/>
      <c r="H343" s="41"/>
      <c r="I343" s="101"/>
      <c r="J343" s="101"/>
    </row>
    <row r="344" spans="7:10" ht="13.5">
      <c r="G344" s="67"/>
      <c r="H344" s="41"/>
      <c r="I344" s="101"/>
      <c r="J344" s="101"/>
    </row>
    <row r="345" spans="7:10" ht="13.5">
      <c r="G345" s="67"/>
      <c r="H345" s="41"/>
      <c r="I345" s="101"/>
      <c r="J345" s="101"/>
    </row>
    <row r="346" spans="7:10" ht="13.5">
      <c r="G346" s="67"/>
      <c r="H346" s="41"/>
      <c r="I346" s="101"/>
      <c r="J346" s="101"/>
    </row>
    <row r="347" spans="7:10" ht="13.5">
      <c r="G347" s="67"/>
      <c r="H347" s="41"/>
      <c r="I347" s="101"/>
      <c r="J347" s="101"/>
    </row>
    <row r="348" spans="7:10" ht="13.5">
      <c r="G348" s="67"/>
      <c r="H348" s="41"/>
      <c r="I348" s="101"/>
      <c r="J348" s="101"/>
    </row>
    <row r="349" spans="7:10" ht="13.5">
      <c r="G349" s="67"/>
      <c r="H349" s="41"/>
      <c r="I349" s="101"/>
      <c r="J349" s="101"/>
    </row>
    <row r="350" spans="7:10" ht="13.5">
      <c r="G350" s="67"/>
      <c r="H350" s="41"/>
      <c r="I350" s="101"/>
      <c r="J350" s="41"/>
    </row>
    <row r="351" spans="7:10" ht="13.5">
      <c r="G351" s="67"/>
      <c r="H351" s="41"/>
      <c r="I351" s="101"/>
      <c r="J351" s="41"/>
    </row>
    <row r="352" spans="7:10" ht="13.5">
      <c r="G352" s="67"/>
      <c r="H352" s="41"/>
      <c r="I352" s="101"/>
      <c r="J352" s="41"/>
    </row>
    <row r="353" spans="7:10" ht="13.5">
      <c r="G353" s="67"/>
      <c r="H353" s="41"/>
      <c r="I353" s="101"/>
      <c r="J353" s="41"/>
    </row>
    <row r="354" spans="7:10" ht="13.5">
      <c r="G354" s="67"/>
      <c r="H354" s="41"/>
      <c r="I354" s="101"/>
      <c r="J354" s="41"/>
    </row>
    <row r="355" spans="7:10" ht="13.5">
      <c r="G355" s="67"/>
      <c r="H355" s="41"/>
      <c r="I355" s="101"/>
      <c r="J355" s="41"/>
    </row>
    <row r="356" spans="7:10" ht="13.5">
      <c r="G356" s="67"/>
      <c r="H356" s="41"/>
      <c r="I356" s="101"/>
      <c r="J356" s="41"/>
    </row>
    <row r="357" spans="7:10" ht="13.5">
      <c r="G357" s="67"/>
      <c r="H357" s="41"/>
      <c r="I357" s="101"/>
      <c r="J357" s="41"/>
    </row>
    <row r="358" spans="7:10" ht="13.5">
      <c r="G358" s="67"/>
      <c r="H358" s="41"/>
      <c r="I358" s="101"/>
      <c r="J358" s="41"/>
    </row>
    <row r="359" spans="7:10" ht="13.5">
      <c r="G359" s="67"/>
      <c r="H359" s="41"/>
      <c r="I359" s="101"/>
      <c r="J359" s="41"/>
    </row>
    <row r="360" spans="7:10" ht="13.5">
      <c r="G360" s="67"/>
      <c r="H360" s="41"/>
      <c r="I360" s="101"/>
      <c r="J360" s="41"/>
    </row>
    <row r="361" spans="7:10" ht="13.5">
      <c r="G361" s="67"/>
      <c r="H361" s="41"/>
      <c r="I361" s="101"/>
      <c r="J361" s="41"/>
    </row>
    <row r="362" spans="7:10" ht="13.5">
      <c r="G362" s="67"/>
      <c r="H362" s="41"/>
      <c r="I362" s="101"/>
      <c r="J362" s="41"/>
    </row>
    <row r="363" spans="7:10" ht="13.5">
      <c r="G363" s="67"/>
      <c r="H363" s="41"/>
      <c r="I363" s="101"/>
      <c r="J363" s="41"/>
    </row>
    <row r="364" spans="7:10" ht="13.5">
      <c r="G364" s="67"/>
      <c r="H364" s="41"/>
      <c r="I364" s="101"/>
      <c r="J364" s="41"/>
    </row>
    <row r="365" spans="7:10" ht="13.5">
      <c r="G365" s="67"/>
      <c r="H365" s="41"/>
      <c r="I365" s="101"/>
      <c r="J365" s="41"/>
    </row>
    <row r="366" spans="7:10" ht="13.5">
      <c r="G366" s="67"/>
      <c r="H366" s="41"/>
      <c r="I366" s="101"/>
      <c r="J366" s="41"/>
    </row>
    <row r="367" spans="7:10" ht="13.5">
      <c r="G367" s="67"/>
      <c r="H367" s="41"/>
      <c r="I367" s="101"/>
      <c r="J367" s="41"/>
    </row>
    <row r="368" spans="7:10" ht="13.5">
      <c r="G368" s="67"/>
      <c r="H368" s="41"/>
      <c r="I368" s="101"/>
      <c r="J368" s="41"/>
    </row>
    <row r="369" spans="7:10" ht="13.5">
      <c r="G369" s="67"/>
      <c r="H369" s="41"/>
      <c r="I369" s="101"/>
      <c r="J369" s="41"/>
    </row>
    <row r="370" spans="7:10" ht="13.5">
      <c r="G370" s="67"/>
      <c r="H370" s="41"/>
      <c r="I370" s="101"/>
      <c r="J370" s="41"/>
    </row>
    <row r="371" spans="7:10" ht="13.5">
      <c r="G371" s="67"/>
      <c r="H371" s="41"/>
      <c r="I371" s="101"/>
      <c r="J371" s="41"/>
    </row>
    <row r="372" spans="7:10" ht="13.5">
      <c r="G372" s="67"/>
      <c r="H372" s="41"/>
      <c r="I372" s="101"/>
      <c r="J372" s="41"/>
    </row>
    <row r="373" spans="7:10" ht="13.5">
      <c r="G373" s="67"/>
      <c r="H373" s="41"/>
      <c r="I373" s="101"/>
      <c r="J373" s="41"/>
    </row>
    <row r="374" spans="7:10" ht="13.5">
      <c r="G374" s="67"/>
      <c r="H374" s="41"/>
      <c r="I374" s="101"/>
      <c r="J374" s="41"/>
    </row>
    <row r="375" spans="7:10" ht="13.5">
      <c r="G375" s="67"/>
      <c r="H375" s="41"/>
      <c r="I375" s="41"/>
      <c r="J375" s="41"/>
    </row>
  </sheetData>
  <sheetProtection formatCells="0" selectLockedCells="1"/>
  <mergeCells count="47">
    <mergeCell ref="B17:D17"/>
    <mergeCell ref="E17:F17"/>
    <mergeCell ref="K15:L15"/>
    <mergeCell ref="A11:D11"/>
    <mergeCell ref="E11:K11"/>
    <mergeCell ref="A15:B15"/>
    <mergeCell ref="A16:B16"/>
    <mergeCell ref="A14:E14"/>
    <mergeCell ref="C15:E15"/>
    <mergeCell ref="C16:E16"/>
    <mergeCell ref="A19:C19"/>
    <mergeCell ref="I19:K19"/>
    <mergeCell ref="G15:H15"/>
    <mergeCell ref="I15:J15"/>
    <mergeCell ref="G17:H17"/>
    <mergeCell ref="I17:J17"/>
    <mergeCell ref="K17:L17"/>
    <mergeCell ref="K16:L16"/>
    <mergeCell ref="I16:J16"/>
    <mergeCell ref="G16:H16"/>
    <mergeCell ref="J9:L9"/>
    <mergeCell ref="K14:L14"/>
    <mergeCell ref="I14:J14"/>
    <mergeCell ref="B10:C10"/>
    <mergeCell ref="D10:E10"/>
    <mergeCell ref="G10:I10"/>
    <mergeCell ref="J10:L10"/>
    <mergeCell ref="B13:C13"/>
    <mergeCell ref="D13:E13"/>
    <mergeCell ref="G14:H14"/>
    <mergeCell ref="C8:D8"/>
    <mergeCell ref="E8:F8"/>
    <mergeCell ref="G8:I8"/>
    <mergeCell ref="A9:A10"/>
    <mergeCell ref="B9:C9"/>
    <mergeCell ref="D9:E9"/>
    <mergeCell ref="G9:I9"/>
    <mergeCell ref="J7:L7"/>
    <mergeCell ref="J8:L8"/>
    <mergeCell ref="A1:L1"/>
    <mergeCell ref="A2:B2"/>
    <mergeCell ref="K2:L2"/>
    <mergeCell ref="A3:B3"/>
    <mergeCell ref="A4:B4"/>
    <mergeCell ref="A5:L5"/>
    <mergeCell ref="A6:L6"/>
    <mergeCell ref="A8:B8"/>
  </mergeCells>
  <conditionalFormatting sqref="C20:G69">
    <cfRule type="expression" priority="16" dxfId="0" stopIfTrue="1">
      <formula>C20=""</formula>
    </cfRule>
  </conditionalFormatting>
  <conditionalFormatting sqref="H20:H69">
    <cfRule type="expression" priority="15" dxfId="0" stopIfTrue="1">
      <formula>IF(AND(H20="",#REF!=""),TRUE,FALSE)</formula>
    </cfRule>
  </conditionalFormatting>
  <conditionalFormatting sqref="E17:F17 G8 B10:E10 G10:L10 B11:L11 J8">
    <cfRule type="expression" priority="14" dxfId="0" stopIfTrue="1">
      <formula>IF(B8="",TRUE,FALSE)</formula>
    </cfRule>
  </conditionalFormatting>
  <conditionalFormatting sqref="G8:L8">
    <cfRule type="cellIs" priority="13" dxfId="5" operator="equal" stopIfTrue="1">
      <formula>""""""</formula>
    </cfRule>
  </conditionalFormatting>
  <conditionalFormatting sqref="A20:A69">
    <cfRule type="expression" priority="12" dxfId="5" stopIfTrue="1">
      <formula>A20=""</formula>
    </cfRule>
  </conditionalFormatting>
  <conditionalFormatting sqref="L21:L43">
    <cfRule type="expression" priority="5" dxfId="5" stopIfTrue="1">
      <formula>IF(L21&gt;=3,TRUE,FALSE)</formula>
    </cfRule>
  </conditionalFormatting>
  <conditionalFormatting sqref="E11">
    <cfRule type="expression" priority="4" dxfId="0" stopIfTrue="1">
      <formula>IF(E11="",TRUE,FALSE)</formula>
    </cfRule>
  </conditionalFormatting>
  <conditionalFormatting sqref="C15">
    <cfRule type="expression" priority="1" dxfId="0" stopIfTrue="1">
      <formula>IF(C15="",TRUE,FALSE)</formula>
    </cfRule>
  </conditionalFormatting>
  <dataValidations count="6">
    <dataValidation allowBlank="1" showInputMessage="1" showErrorMessage="1" imeMode="hiragana" sqref="B10:E10 G16 G14 E11 I14 F15:F16 I18 C21:D43 L11 A15:A16 C15"/>
    <dataValidation type="whole" allowBlank="1" showInputMessage="1" showErrorMessage="1" imeMode="off" sqref="G21:G31">
      <formula1>5</formula1>
      <formula2>6</formula2>
    </dataValidation>
    <dataValidation allowBlank="1" showInputMessage="1" showErrorMessage="1" imeMode="halfKatakana" sqref="E21:F43 J8:L8"/>
    <dataValidation allowBlank="1" showInputMessage="1" showErrorMessage="1" imeMode="off" sqref="G10:L10 B21:B43 I21:K43"/>
    <dataValidation type="list" allowBlank="1" showInputMessage="1" showErrorMessage="1" promptTitle="種目" prompt="▼をクリックし種目選択" imeMode="off" sqref="A32:A43">
      <formula1>$A$48:$A$53</formula1>
    </dataValidation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4</v>
      </c>
      <c r="B1" s="2" t="s">
        <v>45</v>
      </c>
      <c r="C1" s="2" t="s">
        <v>4</v>
      </c>
    </row>
    <row r="2" spans="1:4" ht="13.5">
      <c r="A2" s="4" t="s">
        <v>5</v>
      </c>
      <c r="B2" s="3">
        <v>50</v>
      </c>
      <c r="C2" s="4" t="s">
        <v>5</v>
      </c>
      <c r="D2" s="1" t="s">
        <v>70</v>
      </c>
    </row>
    <row r="3" spans="1:4" ht="13.5">
      <c r="A3" s="4" t="s">
        <v>6</v>
      </c>
      <c r="B3" s="3">
        <v>51</v>
      </c>
      <c r="C3" s="4" t="s">
        <v>6</v>
      </c>
      <c r="D3" s="1" t="s">
        <v>71</v>
      </c>
    </row>
    <row r="4" spans="1:4" ht="13.5">
      <c r="A4" s="4" t="s">
        <v>46</v>
      </c>
      <c r="B4" s="3">
        <v>52</v>
      </c>
      <c r="C4" s="4" t="s">
        <v>46</v>
      </c>
      <c r="D4" s="1" t="s">
        <v>72</v>
      </c>
    </row>
    <row r="5" spans="1:4" ht="13.5">
      <c r="A5" s="4" t="s">
        <v>7</v>
      </c>
      <c r="B5" s="3">
        <v>53</v>
      </c>
      <c r="C5" s="4" t="s">
        <v>7</v>
      </c>
      <c r="D5" s="1" t="s">
        <v>73</v>
      </c>
    </row>
    <row r="6" spans="1:4" ht="13.5">
      <c r="A6" s="4" t="s">
        <v>8</v>
      </c>
      <c r="B6" s="3">
        <v>54</v>
      </c>
      <c r="C6" s="4" t="s">
        <v>8</v>
      </c>
      <c r="D6" s="1" t="s">
        <v>74</v>
      </c>
    </row>
    <row r="7" spans="1:4" ht="13.5">
      <c r="A7" s="4" t="s">
        <v>9</v>
      </c>
      <c r="B7" s="3">
        <v>55</v>
      </c>
      <c r="C7" s="4" t="s">
        <v>9</v>
      </c>
      <c r="D7" s="1" t="s">
        <v>75</v>
      </c>
    </row>
    <row r="8" spans="1:4" ht="13.5">
      <c r="A8" s="4" t="s">
        <v>10</v>
      </c>
      <c r="B8" s="3">
        <v>56</v>
      </c>
      <c r="C8" s="4" t="s">
        <v>10</v>
      </c>
      <c r="D8" s="1" t="s">
        <v>76</v>
      </c>
    </row>
    <row r="9" spans="1:3" ht="13.5">
      <c r="A9" s="4"/>
      <c r="B9" s="3">
        <v>57</v>
      </c>
      <c r="C9" s="4"/>
    </row>
    <row r="10" spans="1:4" ht="13.5">
      <c r="A10" s="4" t="s">
        <v>11</v>
      </c>
      <c r="B10" s="3">
        <v>58</v>
      </c>
      <c r="C10" s="4" t="s">
        <v>11</v>
      </c>
      <c r="D10" s="1" t="s">
        <v>77</v>
      </c>
    </row>
    <row r="11" spans="1:4" ht="13.5">
      <c r="A11" s="4" t="s">
        <v>12</v>
      </c>
      <c r="B11" s="3">
        <v>59</v>
      </c>
      <c r="C11" s="4" t="s">
        <v>12</v>
      </c>
      <c r="D11" s="1" t="s">
        <v>78</v>
      </c>
    </row>
    <row r="12" spans="1:4" ht="13.5">
      <c r="A12" s="4" t="s">
        <v>13</v>
      </c>
      <c r="B12" s="3">
        <v>60</v>
      </c>
      <c r="C12" s="4" t="s">
        <v>13</v>
      </c>
      <c r="D12" s="1" t="s">
        <v>79</v>
      </c>
    </row>
    <row r="13" spans="1:4" ht="13.5">
      <c r="A13" s="4" t="s">
        <v>14</v>
      </c>
      <c r="B13" s="3">
        <v>61</v>
      </c>
      <c r="C13" s="4" t="s">
        <v>14</v>
      </c>
      <c r="D13" s="1" t="s">
        <v>80</v>
      </c>
    </row>
    <row r="14" spans="1:4" ht="13.5">
      <c r="A14" s="4" t="s">
        <v>15</v>
      </c>
      <c r="B14" s="3">
        <v>62</v>
      </c>
      <c r="C14" s="4" t="s">
        <v>15</v>
      </c>
      <c r="D14" s="1" t="s">
        <v>81</v>
      </c>
    </row>
    <row r="15" spans="1:3" ht="13.5">
      <c r="A15" s="4"/>
      <c r="B15" s="3">
        <v>63</v>
      </c>
      <c r="C15" s="4"/>
    </row>
    <row r="16" spans="1:4" ht="13.5">
      <c r="A16" s="4" t="s">
        <v>47</v>
      </c>
      <c r="B16" s="3">
        <v>64</v>
      </c>
      <c r="C16" s="4" t="s">
        <v>47</v>
      </c>
      <c r="D16" s="1" t="s">
        <v>82</v>
      </c>
    </row>
    <row r="17" spans="1:4" ht="13.5">
      <c r="A17" s="4" t="s">
        <v>16</v>
      </c>
      <c r="B17" s="3">
        <v>65</v>
      </c>
      <c r="C17" s="4" t="s">
        <v>16</v>
      </c>
      <c r="D17" s="1" t="s">
        <v>83</v>
      </c>
    </row>
    <row r="18" spans="1:4" ht="13.5">
      <c r="A18" s="4" t="s">
        <v>17</v>
      </c>
      <c r="B18" s="3">
        <v>66</v>
      </c>
      <c r="C18" s="4" t="s">
        <v>17</v>
      </c>
      <c r="D18" s="1" t="s">
        <v>84</v>
      </c>
    </row>
    <row r="19" spans="1:4" ht="13.5">
      <c r="A19" s="4" t="s">
        <v>18</v>
      </c>
      <c r="B19" s="3">
        <v>67</v>
      </c>
      <c r="C19" s="4" t="s">
        <v>18</v>
      </c>
      <c r="D19" s="1" t="s">
        <v>85</v>
      </c>
    </row>
    <row r="20" spans="1:3" ht="13.5">
      <c r="A20" s="4"/>
      <c r="B20" s="3">
        <v>68</v>
      </c>
      <c r="C20" s="4"/>
    </row>
    <row r="21" spans="1:4" ht="13.5">
      <c r="A21" s="4" t="s">
        <v>19</v>
      </c>
      <c r="B21" s="3">
        <v>69</v>
      </c>
      <c r="C21" s="4" t="s">
        <v>19</v>
      </c>
      <c r="D21" s="1" t="s">
        <v>86</v>
      </c>
    </row>
    <row r="22" spans="1:3" ht="13.5">
      <c r="A22" s="4"/>
      <c r="B22" s="3">
        <v>70</v>
      </c>
      <c r="C22" s="4"/>
    </row>
    <row r="23" spans="1:4" ht="13.5">
      <c r="A23" s="4" t="s">
        <v>20</v>
      </c>
      <c r="B23" s="3">
        <v>71</v>
      </c>
      <c r="C23" s="4" t="s">
        <v>20</v>
      </c>
      <c r="D23" s="1" t="s">
        <v>87</v>
      </c>
    </row>
    <row r="24" spans="1:4" ht="13.5">
      <c r="A24" s="4" t="s">
        <v>21</v>
      </c>
      <c r="B24" s="3">
        <v>72</v>
      </c>
      <c r="C24" s="4" t="s">
        <v>21</v>
      </c>
      <c r="D24" s="1" t="s">
        <v>88</v>
      </c>
    </row>
    <row r="25" spans="1:4" ht="13.5">
      <c r="A25" s="4" t="s">
        <v>48</v>
      </c>
      <c r="B25" s="3">
        <v>73</v>
      </c>
      <c r="C25" s="4" t="s">
        <v>48</v>
      </c>
      <c r="D25" s="1" t="s">
        <v>89</v>
      </c>
    </row>
    <row r="26" spans="1:4" ht="13.5">
      <c r="A26" s="4" t="s">
        <v>22</v>
      </c>
      <c r="B26" s="3">
        <v>74</v>
      </c>
      <c r="C26" s="4" t="s">
        <v>22</v>
      </c>
      <c r="D26" s="1" t="s">
        <v>90</v>
      </c>
    </row>
    <row r="27" spans="1:4" ht="13.5">
      <c r="A27" s="4" t="s">
        <v>23</v>
      </c>
      <c r="B27" s="3">
        <v>75</v>
      </c>
      <c r="C27" s="4" t="s">
        <v>23</v>
      </c>
      <c r="D27" s="1" t="s">
        <v>91</v>
      </c>
    </row>
    <row r="28" spans="1:4" ht="13.5">
      <c r="A28" s="4" t="s">
        <v>24</v>
      </c>
      <c r="B28" s="3">
        <v>76</v>
      </c>
      <c r="C28" s="4" t="s">
        <v>24</v>
      </c>
      <c r="D28" s="1" t="s">
        <v>92</v>
      </c>
    </row>
    <row r="29" spans="1:4" ht="13.5">
      <c r="A29" s="4" t="s">
        <v>25</v>
      </c>
      <c r="B29" s="3">
        <v>77</v>
      </c>
      <c r="C29" s="4" t="s">
        <v>25</v>
      </c>
      <c r="D29" s="1" t="s">
        <v>93</v>
      </c>
    </row>
    <row r="30" spans="1:4" ht="13.5">
      <c r="A30" s="4" t="s">
        <v>26</v>
      </c>
      <c r="B30" s="3">
        <v>78</v>
      </c>
      <c r="C30" s="4" t="s">
        <v>26</v>
      </c>
      <c r="D30" s="1" t="s">
        <v>94</v>
      </c>
    </row>
    <row r="31" spans="1:4" ht="13.5">
      <c r="A31" s="4" t="s">
        <v>27</v>
      </c>
      <c r="B31" s="3">
        <v>79</v>
      </c>
      <c r="C31" s="4" t="s">
        <v>27</v>
      </c>
      <c r="D31" s="1" t="s">
        <v>95</v>
      </c>
    </row>
    <row r="32" spans="1:4" ht="13.5">
      <c r="A32" s="4" t="s">
        <v>28</v>
      </c>
      <c r="B32" s="3">
        <v>80</v>
      </c>
      <c r="C32" s="4" t="s">
        <v>28</v>
      </c>
      <c r="D32" s="1" t="s">
        <v>96</v>
      </c>
    </row>
    <row r="33" spans="1:4" ht="13.5">
      <c r="A33" s="4" t="s">
        <v>29</v>
      </c>
      <c r="B33" s="3">
        <v>81</v>
      </c>
      <c r="C33" s="4" t="s">
        <v>29</v>
      </c>
      <c r="D33" s="1" t="s">
        <v>97</v>
      </c>
    </row>
    <row r="34" spans="1:4" ht="13.5">
      <c r="A34" s="4" t="s">
        <v>30</v>
      </c>
      <c r="B34" s="3">
        <v>82</v>
      </c>
      <c r="C34" s="4" t="s">
        <v>30</v>
      </c>
      <c r="D34" s="1" t="s">
        <v>98</v>
      </c>
    </row>
    <row r="35" spans="1:3" ht="13.5">
      <c r="A35" s="4"/>
      <c r="B35" s="3">
        <v>83</v>
      </c>
      <c r="C35" s="4"/>
    </row>
    <row r="36" spans="1:3" ht="13.5">
      <c r="A36" s="4"/>
      <c r="B36" s="3">
        <v>84</v>
      </c>
      <c r="C36" s="4"/>
    </row>
    <row r="37" spans="1:4" ht="13.5">
      <c r="A37" s="4" t="s">
        <v>49</v>
      </c>
      <c r="B37" s="3">
        <v>85</v>
      </c>
      <c r="C37" s="4" t="s">
        <v>49</v>
      </c>
      <c r="D37" s="1" t="s">
        <v>99</v>
      </c>
    </row>
    <row r="38" spans="1:4" ht="13.5">
      <c r="A38" s="4" t="s">
        <v>31</v>
      </c>
      <c r="B38" s="3">
        <v>86</v>
      </c>
      <c r="C38" s="4" t="s">
        <v>31</v>
      </c>
      <c r="D38" s="1" t="s">
        <v>100</v>
      </c>
    </row>
    <row r="39" spans="1:4" ht="13.5">
      <c r="A39" s="4" t="s">
        <v>32</v>
      </c>
      <c r="B39" s="3">
        <v>87</v>
      </c>
      <c r="C39" s="4" t="s">
        <v>32</v>
      </c>
      <c r="D39" s="1" t="s">
        <v>101</v>
      </c>
    </row>
    <row r="40" spans="1:4" ht="13.5">
      <c r="A40" s="4" t="s">
        <v>33</v>
      </c>
      <c r="B40" s="3">
        <v>88</v>
      </c>
      <c r="C40" s="4" t="s">
        <v>33</v>
      </c>
      <c r="D40" s="1" t="s">
        <v>102</v>
      </c>
    </row>
    <row r="41" spans="1:4" ht="13.5">
      <c r="A41" s="4" t="s">
        <v>34</v>
      </c>
      <c r="B41" s="3">
        <v>89</v>
      </c>
      <c r="C41" s="4" t="s">
        <v>34</v>
      </c>
      <c r="D41" s="1" t="s">
        <v>103</v>
      </c>
    </row>
    <row r="42" spans="1:4" ht="13.5">
      <c r="A42" s="4" t="s">
        <v>35</v>
      </c>
      <c r="B42" s="3">
        <v>90</v>
      </c>
      <c r="C42" s="4" t="s">
        <v>35</v>
      </c>
      <c r="D42" s="1" t="s">
        <v>104</v>
      </c>
    </row>
    <row r="43" spans="1:4" ht="13.5">
      <c r="A43" s="4" t="s">
        <v>36</v>
      </c>
      <c r="B43" s="3">
        <v>91</v>
      </c>
      <c r="C43" s="4" t="s">
        <v>36</v>
      </c>
      <c r="D43" s="1" t="s">
        <v>105</v>
      </c>
    </row>
    <row r="44" spans="1:4" ht="13.5">
      <c r="A44" s="4" t="s">
        <v>37</v>
      </c>
      <c r="B44" s="3">
        <v>92</v>
      </c>
      <c r="C44" s="4" t="s">
        <v>37</v>
      </c>
      <c r="D44" s="1" t="s">
        <v>106</v>
      </c>
    </row>
    <row r="45" spans="1:4" ht="13.5">
      <c r="A45" s="4" t="s">
        <v>38</v>
      </c>
      <c r="B45" s="3">
        <v>93</v>
      </c>
      <c r="C45" s="4" t="s">
        <v>38</v>
      </c>
      <c r="D45" s="1" t="s">
        <v>107</v>
      </c>
    </row>
    <row r="46" spans="1:4" ht="13.5">
      <c r="A46" s="4" t="s">
        <v>39</v>
      </c>
      <c r="B46" s="3">
        <v>94</v>
      </c>
      <c r="C46" s="4" t="s">
        <v>39</v>
      </c>
      <c r="D46" s="1" t="s">
        <v>108</v>
      </c>
    </row>
    <row r="47" spans="1:4" ht="13.5">
      <c r="A47" s="4" t="s">
        <v>40</v>
      </c>
      <c r="B47" s="3">
        <v>95</v>
      </c>
      <c r="C47" s="4" t="s">
        <v>40</v>
      </c>
      <c r="D47" s="1" t="s">
        <v>109</v>
      </c>
    </row>
    <row r="48" spans="1:4" ht="13.5">
      <c r="A48" s="4" t="s">
        <v>41</v>
      </c>
      <c r="B48" s="3">
        <v>96</v>
      </c>
      <c r="C48" s="4" t="s">
        <v>41</v>
      </c>
      <c r="D48" s="1" t="s">
        <v>110</v>
      </c>
    </row>
    <row r="49" spans="1:4" ht="13.5">
      <c r="A49" s="4" t="s">
        <v>42</v>
      </c>
      <c r="B49" s="3">
        <v>97</v>
      </c>
      <c r="C49" s="4" t="s">
        <v>42</v>
      </c>
      <c r="D49" s="1" t="s">
        <v>111</v>
      </c>
    </row>
    <row r="50" spans="1:4" ht="13.5">
      <c r="A50" s="4" t="s">
        <v>43</v>
      </c>
      <c r="B50" s="3">
        <v>98</v>
      </c>
      <c r="C50" s="4" t="s">
        <v>43</v>
      </c>
      <c r="D50" s="1" t="s">
        <v>112</v>
      </c>
    </row>
    <row r="51" spans="1:4" ht="13.5">
      <c r="A51" s="4" t="s">
        <v>44</v>
      </c>
      <c r="B51" s="3">
        <v>99</v>
      </c>
      <c r="C51" s="4" t="s">
        <v>44</v>
      </c>
      <c r="D51" s="1" t="s">
        <v>113</v>
      </c>
    </row>
  </sheetData>
  <sheetProtection password="CD83" sheet="1" objects="1" selectLockedCells="1" selectUnlockedCell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HIMEJI</cp:lastModifiedBy>
  <cp:lastPrinted>2016-09-10T08:52:00Z</cp:lastPrinted>
  <dcterms:created xsi:type="dcterms:W3CDTF">2009-02-12T23:40:28Z</dcterms:created>
  <dcterms:modified xsi:type="dcterms:W3CDTF">2018-09-10T08:06:39Z</dcterms:modified>
  <cp:category/>
  <cp:version/>
  <cp:contentType/>
  <cp:contentStatus/>
</cp:coreProperties>
</file>