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CA713D4E-F575-4D32-8131-C2634BB6A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C58" i="2"/>
  <c r="C57" i="2"/>
  <c r="C50" i="2"/>
  <c r="C42" i="2"/>
  <c r="C41" i="2"/>
  <c r="C34" i="2"/>
  <c r="Q14" i="2"/>
  <c r="H15" i="2" a="1"/>
  <c r="H15" i="2" s="1"/>
  <c r="K63" i="2"/>
  <c r="C63" i="2" s="1"/>
  <c r="K62" i="2"/>
  <c r="C62" i="2" s="1"/>
  <c r="K61" i="2"/>
  <c r="C61" i="2" s="1"/>
  <c r="K60" i="2"/>
  <c r="C60" i="2" s="1"/>
  <c r="K59" i="2"/>
  <c r="C59" i="2" s="1"/>
  <c r="K58" i="2"/>
  <c r="K57" i="2"/>
  <c r="K56" i="2"/>
  <c r="C56" i="2" s="1"/>
  <c r="K55" i="2"/>
  <c r="C55" i="2" s="1"/>
  <c r="K54" i="2"/>
  <c r="C54" i="2" s="1"/>
  <c r="K53" i="2"/>
  <c r="C53" i="2" s="1"/>
  <c r="K52" i="2"/>
  <c r="C52" i="2" s="1"/>
  <c r="K51" i="2"/>
  <c r="C51" i="2" s="1"/>
  <c r="K50" i="2"/>
  <c r="K49" i="2"/>
  <c r="C49" i="2" s="1"/>
  <c r="K48" i="2"/>
  <c r="C48" i="2" s="1"/>
  <c r="K47" i="2"/>
  <c r="C47" i="2" s="1"/>
  <c r="K46" i="2"/>
  <c r="C46" i="2" s="1"/>
  <c r="K45" i="2"/>
  <c r="C45" i="2" s="1"/>
  <c r="K44" i="2"/>
  <c r="C44" i="2" s="1"/>
  <c r="K43" i="2"/>
  <c r="C43" i="2" s="1"/>
  <c r="K42" i="2"/>
  <c r="K41" i="2"/>
  <c r="K40" i="2"/>
  <c r="C40" i="2" s="1"/>
  <c r="K39" i="2"/>
  <c r="C39" i="2" s="1"/>
  <c r="K38" i="2"/>
  <c r="C38" i="2" s="1"/>
  <c r="K37" i="2"/>
  <c r="C37" i="2" s="1"/>
  <c r="K36" i="2"/>
  <c r="C36" i="2" s="1"/>
  <c r="K35" i="2"/>
  <c r="C35" i="2" s="1"/>
  <c r="K34" i="2"/>
  <c r="K33" i="2"/>
  <c r="C33" i="2" s="1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H18" i="2" a="1"/>
  <c r="H18" i="2" s="1"/>
  <c r="M63" i="2" a="1"/>
  <c r="M63" i="2" s="1"/>
  <c r="M62" i="2" a="1"/>
  <c r="M62" i="2" s="1"/>
  <c r="M61" i="2" a="1"/>
  <c r="M61" i="2" s="1"/>
  <c r="M60" i="2" a="1"/>
  <c r="M60" i="2" s="1"/>
  <c r="M59" i="2" a="1"/>
  <c r="M59" i="2" s="1"/>
  <c r="M58" i="2" a="1"/>
  <c r="M58" i="2" s="1"/>
  <c r="M57" i="2" a="1"/>
  <c r="M57" i="2" s="1"/>
  <c r="M56" i="2" a="1"/>
  <c r="M56" i="2" s="1"/>
  <c r="M55" i="2" a="1"/>
  <c r="M55" i="2" s="1"/>
  <c r="M54" i="2" a="1"/>
  <c r="M54" i="2" s="1"/>
  <c r="M53" i="2" a="1"/>
  <c r="M53" i="2" s="1"/>
  <c r="M52" i="2" a="1"/>
  <c r="M52" i="2" s="1"/>
  <c r="M51" i="2" a="1"/>
  <c r="M51" i="2" s="1"/>
  <c r="M50" i="2" a="1"/>
  <c r="M50" i="2" s="1"/>
  <c r="M49" i="2" a="1"/>
  <c r="M49" i="2" s="1"/>
  <c r="M48" i="2" a="1"/>
  <c r="M48" i="2" s="1"/>
  <c r="M47" i="2" a="1"/>
  <c r="M47" i="2" s="1"/>
  <c r="M46" i="2" a="1"/>
  <c r="M46" i="2" s="1"/>
  <c r="M45" i="2" a="1"/>
  <c r="M45" i="2" s="1"/>
  <c r="M44" i="2" a="1"/>
  <c r="M44" i="2" s="1"/>
  <c r="M43" i="2" a="1"/>
  <c r="M43" i="2" s="1"/>
  <c r="M42" i="2" a="1"/>
  <c r="M42" i="2" s="1"/>
  <c r="M41" i="2" a="1"/>
  <c r="M41" i="2" s="1"/>
  <c r="M40" i="2" a="1"/>
  <c r="M40" i="2" s="1"/>
  <c r="M39" i="2" a="1"/>
  <c r="M39" i="2" s="1"/>
  <c r="M38" i="2" a="1"/>
  <c r="M38" i="2" s="1"/>
  <c r="M37" i="2" a="1"/>
  <c r="M37" i="2" s="1"/>
  <c r="M36" i="2" a="1"/>
  <c r="M36" i="2" s="1"/>
  <c r="M35" i="2" a="1"/>
  <c r="M35" i="2" s="1"/>
  <c r="M34" i="2" a="1"/>
  <c r="M34" i="2" s="1"/>
  <c r="M33" i="2" a="1"/>
  <c r="M33" i="2" s="1"/>
  <c r="M32" i="2" a="1"/>
  <c r="M32" i="2" s="1"/>
  <c r="M31" i="2" a="1"/>
  <c r="M31" i="2" s="1"/>
  <c r="M30" i="2" a="1"/>
  <c r="M30" i="2" s="1"/>
  <c r="M29" i="2" a="1"/>
  <c r="M29" i="2" s="1"/>
  <c r="M28" i="2" a="1"/>
  <c r="M28" i="2" s="1"/>
  <c r="M27" i="2" a="1"/>
  <c r="M27" i="2" s="1"/>
  <c r="M26" i="2" a="1"/>
  <c r="M26" i="2" s="1"/>
  <c r="M25" i="2" a="1"/>
  <c r="M25" i="2" s="1"/>
  <c r="M24" i="2" a="1"/>
  <c r="M24" i="2" s="1"/>
  <c r="M23" i="2" a="1"/>
  <c r="M23" i="2" s="1"/>
  <c r="M22" i="2" a="1"/>
  <c r="M22" i="2" s="1"/>
  <c r="M21" i="2" a="1"/>
  <c r="M21" i="2" s="1"/>
  <c r="M20" i="2" a="1"/>
  <c r="M20" i="2" s="1"/>
  <c r="M19" i="2" a="1"/>
  <c r="M19" i="2" s="1"/>
  <c r="M18" i="2" a="1"/>
  <c r="M18" i="2" s="1"/>
  <c r="M17" i="2" a="1"/>
  <c r="M17" i="2" s="1"/>
  <c r="M16" i="2" a="1"/>
  <c r="M16" i="2" s="1"/>
  <c r="M15" i="2" a="1"/>
  <c r="M15" i="2" s="1"/>
  <c r="M14" i="2" a="1"/>
  <c r="M14" i="2" s="1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C30" i="2" s="1"/>
  <c r="Q29" i="2"/>
  <c r="Q28" i="2"/>
  <c r="C28" i="2" s="1"/>
  <c r="Q27" i="2"/>
  <c r="C27" i="2" s="1"/>
  <c r="Q26" i="2"/>
  <c r="C26" i="2" s="1"/>
  <c r="Q25" i="2"/>
  <c r="C25" i="2" s="1"/>
  <c r="Q24" i="2"/>
  <c r="Q23" i="2"/>
  <c r="Q22" i="2"/>
  <c r="Q21" i="2"/>
  <c r="Q20" i="2"/>
  <c r="C20" i="2" s="1"/>
  <c r="Q19" i="2"/>
  <c r="C19" i="2" s="1"/>
  <c r="Q18" i="2"/>
  <c r="Q17" i="2"/>
  <c r="C17" i="2" s="1"/>
  <c r="Q16" i="2"/>
  <c r="Q15" i="2"/>
  <c r="P5" i="2"/>
  <c r="O5" i="2"/>
  <c r="K15" i="2"/>
  <c r="H63" i="2" a="1"/>
  <c r="H63" i="2" s="1"/>
  <c r="H62" i="2" a="1"/>
  <c r="H62" i="2" s="1"/>
  <c r="H61" i="2" a="1"/>
  <c r="H61" i="2" s="1"/>
  <c r="H60" i="2" a="1"/>
  <c r="H60" i="2" s="1"/>
  <c r="H59" i="2" a="1"/>
  <c r="H59" i="2" s="1"/>
  <c r="H58" i="2" a="1"/>
  <c r="H58" i="2" s="1"/>
  <c r="H57" i="2" a="1"/>
  <c r="H57" i="2" s="1"/>
  <c r="H56" i="2" a="1"/>
  <c r="H56" i="2" s="1"/>
  <c r="H55" i="2" a="1"/>
  <c r="H55" i="2" s="1"/>
  <c r="H54" i="2" a="1"/>
  <c r="H54" i="2" s="1"/>
  <c r="H53" i="2" a="1"/>
  <c r="H53" i="2" s="1"/>
  <c r="H52" i="2" a="1"/>
  <c r="H52" i="2" s="1"/>
  <c r="H51" i="2" a="1"/>
  <c r="H51" i="2" s="1"/>
  <c r="H50" i="2" a="1"/>
  <c r="H50" i="2" s="1"/>
  <c r="H49" i="2" a="1"/>
  <c r="H49" i="2" s="1"/>
  <c r="H48" i="2" a="1"/>
  <c r="H48" i="2" s="1"/>
  <c r="H47" i="2" a="1"/>
  <c r="H47" i="2" s="1"/>
  <c r="H46" i="2" a="1"/>
  <c r="H46" i="2" s="1"/>
  <c r="H45" i="2" a="1"/>
  <c r="H45" i="2" s="1"/>
  <c r="H44" i="2" a="1"/>
  <c r="H44" i="2" s="1"/>
  <c r="H43" i="2" a="1"/>
  <c r="H43" i="2" s="1"/>
  <c r="H42" i="2" a="1"/>
  <c r="H42" i="2" s="1"/>
  <c r="H41" i="2" a="1"/>
  <c r="H41" i="2" s="1"/>
  <c r="H40" i="2" a="1"/>
  <c r="H40" i="2" s="1"/>
  <c r="H39" i="2" a="1"/>
  <c r="H39" i="2" s="1"/>
  <c r="H38" i="2" a="1"/>
  <c r="H38" i="2" s="1"/>
  <c r="H37" i="2" a="1"/>
  <c r="H37" i="2" s="1"/>
  <c r="H36" i="2" a="1"/>
  <c r="H36" i="2" s="1"/>
  <c r="H35" i="2" a="1"/>
  <c r="H35" i="2" s="1"/>
  <c r="H34" i="2" a="1"/>
  <c r="H34" i="2" s="1"/>
  <c r="H33" i="2" a="1"/>
  <c r="H33" i="2" s="1"/>
  <c r="H32" i="2" a="1"/>
  <c r="H32" i="2" s="1"/>
  <c r="H31" i="2" a="1"/>
  <c r="H31" i="2" s="1"/>
  <c r="H30" i="2" a="1"/>
  <c r="H30" i="2" s="1"/>
  <c r="H29" i="2" a="1"/>
  <c r="H29" i="2" s="1"/>
  <c r="H28" i="2" a="1"/>
  <c r="H28" i="2" s="1"/>
  <c r="H27" i="2" a="1"/>
  <c r="H27" i="2" s="1"/>
  <c r="H26" i="2" a="1"/>
  <c r="H26" i="2" s="1"/>
  <c r="H25" i="2" a="1"/>
  <c r="H25" i="2" s="1"/>
  <c r="H24" i="2" a="1"/>
  <c r="H24" i="2" s="1"/>
  <c r="H23" i="2" a="1"/>
  <c r="H23" i="2" s="1"/>
  <c r="H22" i="2" a="1"/>
  <c r="H22" i="2" s="1"/>
  <c r="H21" i="2" a="1"/>
  <c r="H21" i="2" s="1"/>
  <c r="H20" i="2" a="1"/>
  <c r="H20" i="2" s="1"/>
  <c r="H19" i="2" a="1"/>
  <c r="H19" i="2" s="1"/>
  <c r="H17" i="2" a="1"/>
  <c r="H17" i="2" s="1"/>
  <c r="H16" i="2" a="1"/>
  <c r="H16" i="2" s="1"/>
  <c r="H14" i="2" a="1"/>
  <c r="H14" i="2" s="1"/>
  <c r="K18" i="2"/>
  <c r="K17" i="2"/>
  <c r="K16" i="2"/>
  <c r="K14" i="2"/>
  <c r="Y6" i="2"/>
  <c r="C18" i="2" l="1"/>
  <c r="C16" i="2"/>
  <c r="C21" i="2"/>
  <c r="C29" i="2"/>
  <c r="C22" i="2"/>
  <c r="C23" i="2"/>
  <c r="C31" i="2"/>
  <c r="C15" i="2"/>
  <c r="C14" i="2"/>
  <c r="C24" i="2"/>
  <c r="C32" i="2"/>
  <c r="M5" i="2"/>
  <c r="Q5" i="2" l="1"/>
  <c r="Q13" i="2"/>
  <c r="Q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5" authorId="0" shapeId="0" xr:uid="{DE2B7584-33FC-408F-950A-61817C53AB93}">
      <text>
        <r>
          <rPr>
            <b/>
            <sz val="12"/>
            <color indexed="81"/>
            <rFont val="ＭＳ Ｐゴシック"/>
            <family val="3"/>
            <charset val="128"/>
          </rPr>
          <t>全角</t>
        </r>
        <r>
          <rPr>
            <sz val="12"/>
            <color indexed="81"/>
            <rFont val="ＭＳ Ｐゴシック"/>
            <family val="3"/>
            <charset val="128"/>
          </rPr>
          <t xml:space="preserve">
学校名は
　○○中
　□□高
　△△大</t>
        </r>
      </text>
    </comment>
    <comment ref="D5" authorId="0" shapeId="0" xr:uid="{B6B6F8CD-91BB-4CA7-BC58-B71D9D059FE8}">
      <text>
        <r>
          <rPr>
            <b/>
            <sz val="9"/>
            <color indexed="81"/>
            <rFont val="ＭＳ Ｐゴシック"/>
            <family val="3"/>
            <charset val="128"/>
          </rPr>
          <t>５英数半角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1"/>
            <color indexed="81"/>
            <rFont val="ＭＳ Ｐゴシック"/>
            <family val="3"/>
            <charset val="128"/>
          </rPr>
          <t>中　学　→１
高　校　→２
※競技役員「なし」の場合　→３
大学・一般　→３</t>
        </r>
      </text>
    </comment>
    <comment ref="D14" authorId="0" shapeId="0" xr:uid="{FE5296CD-CAF4-4F62-82D1-3B0BAE02BD04}">
      <text>
        <r>
          <rPr>
            <b/>
            <sz val="9"/>
            <color indexed="81"/>
            <rFont val="MS P ゴシック"/>
            <family val="3"/>
            <charset val="128"/>
          </rPr>
          <t>所属陸協を記入
　兵庫陸協→兵庫
　大阪陸協→大阪</t>
        </r>
      </text>
    </comment>
    <comment ref="E14" authorId="0" shapeId="0" xr:uid="{F56012FC-16F7-4FBB-8027-46C0B8D6BE6A}">
      <text>
        <r>
          <rPr>
            <b/>
            <sz val="11"/>
            <color indexed="81"/>
            <rFont val="ＭＳ Ｐゴシック"/>
            <family val="3"/>
            <charset val="128"/>
          </rPr>
          <t>英数半角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1"/>
            <color indexed="81"/>
            <rFont val="ＭＳ Ｐゴシック"/>
            <family val="3"/>
            <charset val="128"/>
          </rPr>
          <t>中学　：　学校番号と個人番号 → 113-45
高校　：　個人番号３桁or４桁 　 → 3283
大学　：　地区番号と個人番号 → 6-246
一般　：　登録番号　             →　104</t>
        </r>
      </text>
    </comment>
    <comment ref="F14" authorId="0" shapeId="0" xr:uid="{86B3C043-E0A6-4048-91C2-21B14AC8609F}">
      <text>
        <r>
          <rPr>
            <b/>
            <sz val="11"/>
            <color indexed="81"/>
            <rFont val="ＭＳ Ｐゴシック"/>
            <family val="3"/>
            <charset val="128"/>
          </rPr>
          <t>全角</t>
        </r>
        <r>
          <rPr>
            <sz val="11"/>
            <color indexed="81"/>
            <rFont val="ＭＳ Ｐゴシック"/>
            <family val="3"/>
            <charset val="128"/>
          </rPr>
          <t xml:space="preserve">
姓と名の間は全角１マス</t>
        </r>
      </text>
    </comment>
    <comment ref="J14" authorId="0" shapeId="0" xr:uid="{E31A81DC-B280-4E11-9D3F-A4C5941F37B5}">
      <text>
        <r>
          <rPr>
            <b/>
            <sz val="11"/>
            <color indexed="81"/>
            <rFont val="ＭＳ Ｐゴシック"/>
            <family val="3"/>
            <charset val="128"/>
          </rPr>
          <t xml:space="preserve">英数半角
</t>
        </r>
        <r>
          <rPr>
            <sz val="11"/>
            <color indexed="81"/>
            <rFont val="ＭＳ Ｐゴシック"/>
            <family val="3"/>
            <charset val="128"/>
          </rPr>
          <t>大学院はＭをつける
一般は空欄で</t>
        </r>
      </text>
    </comment>
    <comment ref="L14" authorId="0" shapeId="0" xr:uid="{0C96C4EF-C51A-4EDC-8DF0-DAFC46047D98}">
      <text>
        <r>
          <rPr>
            <b/>
            <sz val="9"/>
            <color indexed="81"/>
            <rFont val="ＭＳ Ｐゴシック"/>
            <family val="3"/>
            <charset val="128"/>
          </rPr>
          <t>英数半角</t>
        </r>
        <r>
          <rPr>
            <sz val="9"/>
            <color indexed="81"/>
            <rFont val="ＭＳ Ｐゴシック"/>
            <family val="3"/>
            <charset val="128"/>
          </rPr>
          <t xml:space="preserve">
女１５００ｍ・・・・・１
女３０００ｍ・・・・・２
男３０００ｍ……１
男５０００ｍ……２</t>
        </r>
      </text>
    </comment>
    <comment ref="N14" authorId="0" shapeId="0" xr:uid="{87D32E93-398D-4909-9509-02615C77B629}">
      <text>
        <r>
          <rPr>
            <b/>
            <sz val="11"/>
            <color indexed="81"/>
            <rFont val="ＭＳ Ｐゴシック"/>
            <family val="3"/>
            <charset val="128"/>
          </rPr>
          <t>英数半角で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9"/>
            <color indexed="81"/>
            <rFont val="ＭＳ Ｐゴシック"/>
            <family val="3"/>
            <charset val="128"/>
          </rPr>
          <t xml:space="preserve"> </t>
        </r>
        <r>
          <rPr>
            <sz val="11"/>
            <color indexed="81"/>
            <rFont val="ＭＳ Ｐゴシック"/>
            <family val="3"/>
            <charset val="128"/>
          </rPr>
          <t xml:space="preserve"> 9分34秒12→  93412
16分53秒24→165324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<sst xmlns="http://schemas.openxmlformats.org/spreadsheetml/2006/main" count="41" uniqueCount="37">
  <si>
    <t>団体名</t>
    <rPh sb="0" eb="3">
      <t>ダンタイメイ</t>
    </rPh>
    <phoneticPr fontId="1"/>
  </si>
  <si>
    <t>申込み責任者</t>
    <rPh sb="0" eb="2">
      <t>モウシコ</t>
    </rPh>
    <rPh sb="3" eb="6">
      <t>セキニンシャ</t>
    </rPh>
    <phoneticPr fontId="1"/>
  </si>
  <si>
    <t>男子</t>
    <rPh sb="0" eb="2">
      <t>ダンシ</t>
    </rPh>
    <phoneticPr fontId="1"/>
  </si>
  <si>
    <t>名前</t>
    <rPh sb="0" eb="2">
      <t>ナマエ</t>
    </rPh>
    <phoneticPr fontId="1"/>
  </si>
  <si>
    <t>学年</t>
    <rPh sb="0" eb="2">
      <t>ガクネン</t>
    </rPh>
    <phoneticPr fontId="1"/>
  </si>
  <si>
    <t>種目名</t>
    <rPh sb="0" eb="2">
      <t>シュモク</t>
    </rPh>
    <rPh sb="2" eb="3">
      <t>メイ</t>
    </rPh>
    <phoneticPr fontId="1"/>
  </si>
  <si>
    <t>申込記録</t>
    <rPh sb="0" eb="2">
      <t>モウシコミ</t>
    </rPh>
    <rPh sb="2" eb="4">
      <t>キロク</t>
    </rPh>
    <phoneticPr fontId="1"/>
  </si>
  <si>
    <t>女子</t>
    <rPh sb="0" eb="2">
      <t>ジョシ</t>
    </rPh>
    <phoneticPr fontId="1"/>
  </si>
  <si>
    <t>種目
番号</t>
    <rPh sb="0" eb="2">
      <t>シュモク</t>
    </rPh>
    <rPh sb="3" eb="5">
      <t>バンゴウ</t>
    </rPh>
    <phoneticPr fontId="1"/>
  </si>
  <si>
    <t>申込種別</t>
    <rPh sb="0" eb="2">
      <t>モウシコ</t>
    </rPh>
    <rPh sb="2" eb="4">
      <t>シュベツ</t>
    </rPh>
    <phoneticPr fontId="1"/>
  </si>
  <si>
    <t>No.</t>
    <phoneticPr fontId="1"/>
  </si>
  <si>
    <t>申込み料</t>
    <rPh sb="0" eb="2">
      <t>モウシコ</t>
    </rPh>
    <rPh sb="3" eb="4">
      <t>リョウ</t>
    </rPh>
    <phoneticPr fontId="1"/>
  </si>
  <si>
    <t>女1500m</t>
    <rPh sb="0" eb="1">
      <t>ジョ</t>
    </rPh>
    <phoneticPr fontId="1"/>
  </si>
  <si>
    <t>種別</t>
    <rPh sb="0" eb="2">
      <t>シュベツ</t>
    </rPh>
    <phoneticPr fontId="1"/>
  </si>
  <si>
    <t>中学</t>
    <rPh sb="0" eb="2">
      <t>チュウガク</t>
    </rPh>
    <phoneticPr fontId="1"/>
  </si>
  <si>
    <t>高校</t>
    <rPh sb="0" eb="2">
      <t>コウコウ</t>
    </rPh>
    <phoneticPr fontId="1"/>
  </si>
  <si>
    <t>大学・一般</t>
    <rPh sb="0" eb="2">
      <t>ダイガク</t>
    </rPh>
    <rPh sb="3" eb="5">
      <t>イッパン</t>
    </rPh>
    <phoneticPr fontId="1"/>
  </si>
  <si>
    <t>2026年度</t>
    <rPh sb="4" eb="6">
      <t>ネンド</t>
    </rPh>
    <phoneticPr fontId="1"/>
  </si>
  <si>
    <t>所属</t>
    <rPh sb="0" eb="2">
      <t>ショゾク</t>
    </rPh>
    <phoneticPr fontId="1"/>
  </si>
  <si>
    <t>男3000m</t>
    <rPh sb="0" eb="1">
      <t>オトコ</t>
    </rPh>
    <phoneticPr fontId="1"/>
  </si>
  <si>
    <t>男5000m</t>
    <rPh sb="0" eb="1">
      <t>オトコ</t>
    </rPh>
    <phoneticPr fontId="1"/>
  </si>
  <si>
    <t>女3000m</t>
    <rPh sb="0" eb="1">
      <t>オンナ</t>
    </rPh>
    <phoneticPr fontId="1"/>
  </si>
  <si>
    <t>競技役員</t>
    <rPh sb="0" eb="4">
      <t>キョウギヤクイン</t>
    </rPh>
    <phoneticPr fontId="1"/>
  </si>
  <si>
    <t>あり</t>
    <phoneticPr fontId="1"/>
  </si>
  <si>
    <t>なし</t>
    <phoneticPr fontId="1"/>
  </si>
  <si>
    <t>競技
役員</t>
    <rPh sb="0" eb="2">
      <t>キョウギ</t>
    </rPh>
    <rPh sb="3" eb="5">
      <t>ヤクイン</t>
    </rPh>
    <phoneticPr fontId="1"/>
  </si>
  <si>
    <t>校種</t>
    <rPh sb="0" eb="2">
      <t>コウシュ</t>
    </rPh>
    <phoneticPr fontId="1"/>
  </si>
  <si>
    <t>性別
番号</t>
    <rPh sb="0" eb="2">
      <t>セイベツ</t>
    </rPh>
    <rPh sb="3" eb="5">
      <t>バンゴウ</t>
    </rPh>
    <phoneticPr fontId="1"/>
  </si>
  <si>
    <t>性別</t>
    <rPh sb="0" eb="2">
      <t>セイベツ</t>
    </rPh>
    <phoneticPr fontId="1"/>
  </si>
  <si>
    <t>人数</t>
    <rPh sb="0" eb="2">
      <t>ニンズウ</t>
    </rPh>
    <phoneticPr fontId="1"/>
  </si>
  <si>
    <t>選手入力</t>
    <rPh sb="0" eb="4">
      <t>センシュニュウリョク</t>
    </rPh>
    <phoneticPr fontId="1"/>
  </si>
  <si>
    <t>入力エラー</t>
    <rPh sb="0" eb="2">
      <t>ニュウリョク</t>
    </rPh>
    <phoneticPr fontId="1"/>
  </si>
  <si>
    <t>電話番号</t>
    <rPh sb="0" eb="4">
      <t>デンワバンゴウ</t>
    </rPh>
    <phoneticPr fontId="1"/>
  </si>
  <si>
    <t>審判をされる方のお名前</t>
    <rPh sb="0" eb="2">
      <t>シンパン</t>
    </rPh>
    <rPh sb="6" eb="7">
      <t>カタ</t>
    </rPh>
    <rPh sb="9" eb="11">
      <t>ナマエ</t>
    </rPh>
    <phoneticPr fontId="1"/>
  </si>
  <si>
    <t>※お名前の記入がない場合、競技役員なしと判定されます</t>
    <rPh sb="2" eb="4">
      <t>ナマエ</t>
    </rPh>
    <rPh sb="5" eb="7">
      <t>キニュウ</t>
    </rPh>
    <rPh sb="10" eb="12">
      <t>バアイ</t>
    </rPh>
    <rPh sb="13" eb="17">
      <t>キョウギヤクイン</t>
    </rPh>
    <rPh sb="20" eb="22">
      <t>ハンテイ</t>
    </rPh>
    <phoneticPr fontId="1"/>
  </si>
  <si>
    <t>第４回　尼崎中長距離記録会　事前申込用紙</t>
    <rPh sb="0" eb="1">
      <t>ダイ</t>
    </rPh>
    <rPh sb="2" eb="3">
      <t>カイ</t>
    </rPh>
    <rPh sb="4" eb="6">
      <t>アマガサキ</t>
    </rPh>
    <rPh sb="6" eb="10">
      <t>チュウチョウキョリ</t>
    </rPh>
    <rPh sb="10" eb="13">
      <t>キロクカイ</t>
    </rPh>
    <rPh sb="14" eb="16">
      <t>ジゼン</t>
    </rPh>
    <rPh sb="16" eb="18">
      <t>モウシコミ</t>
    </rPh>
    <rPh sb="18" eb="20">
      <t>ヨウシ</t>
    </rPh>
    <phoneticPr fontId="1"/>
  </si>
  <si>
    <t>締切：８月28日（金）17：00</t>
    <rPh sb="0" eb="2">
      <t>シメキリ</t>
    </rPh>
    <rPh sb="4" eb="5">
      <t>ガツ</t>
    </rPh>
    <rPh sb="7" eb="8">
      <t>ニチ</t>
    </rPh>
    <rPh sb="9" eb="10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</si>
</sst>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2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b/>
      <i/>
      <u val="double"/>
      <sz val="14"/>
      <color rgb="FFFF0000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49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32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 shrinkToFit="1"/>
    </xf>
    <xf numFmtId="0" fontId="17" fillId="0" borderId="2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7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17418</xdr:colOff>
      <xdr:row>0</xdr:row>
      <xdr:rowOff>6349</xdr:rowOff>
    </xdr:from>
    <xdr:to>
      <xdr:col>21</xdr:col>
      <xdr:colOff>6260</xdr:colOff>
      <xdr:row>12</xdr:row>
      <xdr:rowOff>17960</xdr:rowOff>
    </xdr:to>
    <xdr:sp macro="" textlink="">
      <xdr:nvSpPr>
        <xdr:cNvPr id="2" name="四角形吹き出し 2">
          <a:extLst>
            <a:ext uri="{FF2B5EF4-FFF2-40B4-BE49-F238E27FC236}">
              <a16:creationId xmlns:a16="http://schemas.microsoft.com/office/drawing/2014/main" id="{78609D7C-580E-421D-8075-FF41C83A882A}"/>
            </a:ext>
          </a:extLst>
        </xdr:cNvPr>
        <xdr:cNvSpPr/>
      </xdr:nvSpPr>
      <xdr:spPr>
        <a:xfrm>
          <a:off x="9989679" y="6349"/>
          <a:ext cx="2763516" cy="1477633"/>
        </a:xfrm>
        <a:prstGeom prst="wedgeRectCallout">
          <a:avLst>
            <a:gd name="adj1" fmla="val -79497"/>
            <a:gd name="adj2" fmla="val -20646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800" b="1">
              <a:solidFill>
                <a:srgbClr val="FF0000"/>
              </a:solidFill>
            </a:rPr>
            <a:t>男女それぞれに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/>
          <a:r>
            <a:rPr kumimoji="1" lang="ja-JP" altLang="en-US" sz="1800" b="1">
              <a:solidFill>
                <a:srgbClr val="FF0000"/>
              </a:solidFill>
            </a:rPr>
            <a:t>　　　　　最大２５名まで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/>
          <a:endParaRPr kumimoji="1" lang="en-US" altLang="ja-JP" sz="800" b="1">
            <a:solidFill>
              <a:srgbClr val="FF0000"/>
            </a:solidFill>
          </a:endParaRPr>
        </a:p>
        <a:p>
          <a:pPr algn="l"/>
          <a:r>
            <a:rPr kumimoji="1" lang="ja-JP" altLang="en-US" sz="1800" b="1">
              <a:solidFill>
                <a:srgbClr val="FF0000"/>
              </a:solidFill>
            </a:rPr>
            <a:t>兵庫県登録者に限る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3</xdr:col>
      <xdr:colOff>39914</xdr:colOff>
      <xdr:row>9</xdr:row>
      <xdr:rowOff>33131</xdr:rowOff>
    </xdr:from>
    <xdr:to>
      <xdr:col>4</xdr:col>
      <xdr:colOff>340178</xdr:colOff>
      <xdr:row>11</xdr:row>
      <xdr:rowOff>62807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5A678D2-66D2-483A-BBEB-29DF776128F0}"/>
            </a:ext>
          </a:extLst>
        </xdr:cNvPr>
        <xdr:cNvSpPr/>
      </xdr:nvSpPr>
      <xdr:spPr>
        <a:xfrm>
          <a:off x="1307153" y="1316935"/>
          <a:ext cx="971155" cy="294720"/>
        </a:xfrm>
        <a:prstGeom prst="wedgeRoundRectCallout">
          <a:avLst>
            <a:gd name="adj1" fmla="val -29083"/>
            <a:gd name="adj2" fmla="val 88124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必ず記入！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9640-B7A6-41F0-A3CF-19F3AC5EE842}">
  <sheetPr codeName="Sheet1"/>
  <dimension ref="A1:AD63"/>
  <sheetViews>
    <sheetView tabSelected="1" view="pageBreakPreview" zoomScale="108" zoomScaleNormal="84" workbookViewId="0">
      <selection activeCell="O24" sqref="O24"/>
    </sheetView>
  </sheetViews>
  <sheetFormatPr defaultColWidth="9" defaultRowHeight="13.5"/>
  <cols>
    <col min="1" max="1" width="5" style="18" customWidth="1"/>
    <col min="2" max="2" width="7" style="1" customWidth="1"/>
    <col min="3" max="3" width="4.625" style="1" customWidth="1"/>
    <col min="4" max="4" width="8.75" style="1" customWidth="1"/>
    <col min="5" max="5" width="4.875" style="1" customWidth="1"/>
    <col min="6" max="6" width="17.5" style="1" customWidth="1"/>
    <col min="7" max="10" width="4.625" style="1" customWidth="1"/>
    <col min="11" max="11" width="14.625" style="18" customWidth="1"/>
    <col min="12" max="12" width="4.625" style="1" customWidth="1"/>
    <col min="13" max="13" width="15" style="1" customWidth="1"/>
    <col min="14" max="14" width="10.625" style="1" customWidth="1"/>
    <col min="15" max="16" width="4.625" style="1" customWidth="1"/>
    <col min="17" max="17" width="10" style="1" customWidth="1"/>
    <col min="18" max="18" width="9.375" style="1" customWidth="1"/>
    <col min="19" max="23" width="9" style="1"/>
    <col min="24" max="24" width="9" style="1" customWidth="1"/>
    <col min="25" max="25" width="11.375" style="1" customWidth="1"/>
    <col min="26" max="27" width="9" style="1" customWidth="1"/>
    <col min="28" max="16384" width="9" style="1"/>
  </cols>
  <sheetData>
    <row r="1" spans="1:30">
      <c r="A1" s="17"/>
      <c r="B1" s="11" t="s">
        <v>17</v>
      </c>
      <c r="C1" s="46" t="s">
        <v>35</v>
      </c>
      <c r="D1" s="46"/>
      <c r="E1" s="46"/>
      <c r="F1" s="46"/>
      <c r="G1" s="46"/>
      <c r="H1" s="46"/>
      <c r="I1" s="46"/>
      <c r="J1" s="46"/>
      <c r="K1" s="47" t="s">
        <v>36</v>
      </c>
      <c r="L1" s="47"/>
      <c r="M1" s="47"/>
      <c r="N1" s="47"/>
      <c r="Q1" s="1" t="str">
        <f>IF(COUNTBLANK(Q5:Q63)=59,"エラーなし","エラーあり")</f>
        <v>エラーあり</v>
      </c>
      <c r="W1" s="10"/>
      <c r="X1" s="1" t="s">
        <v>13</v>
      </c>
      <c r="AB1" s="10"/>
      <c r="AC1" s="10"/>
    </row>
    <row r="2" spans="1:30" ht="14.25" thickBot="1">
      <c r="A2" s="17"/>
      <c r="B2" s="11"/>
      <c r="C2" s="46"/>
      <c r="D2" s="46"/>
      <c r="E2" s="46"/>
      <c r="F2" s="46"/>
      <c r="G2" s="46"/>
      <c r="H2" s="46"/>
      <c r="I2" s="46"/>
      <c r="J2" s="46"/>
      <c r="K2" s="47"/>
      <c r="L2" s="47"/>
      <c r="M2" s="47"/>
      <c r="N2" s="47"/>
      <c r="W2" s="10"/>
      <c r="AB2" s="10"/>
      <c r="AC2" s="10"/>
    </row>
    <row r="3" spans="1:30" ht="9" customHeight="1">
      <c r="A3" s="59" t="s">
        <v>0</v>
      </c>
      <c r="B3" s="60"/>
      <c r="C3" s="48" t="s">
        <v>25</v>
      </c>
      <c r="D3" s="65" t="s">
        <v>9</v>
      </c>
      <c r="E3" s="67" t="s">
        <v>1</v>
      </c>
      <c r="F3" s="67"/>
      <c r="G3" s="67"/>
      <c r="H3" s="60"/>
      <c r="I3" s="50" t="s">
        <v>32</v>
      </c>
      <c r="J3" s="50"/>
      <c r="K3" s="51"/>
      <c r="M3" s="54" t="s">
        <v>11</v>
      </c>
      <c r="N3" s="54"/>
      <c r="O3" s="54" t="s">
        <v>2</v>
      </c>
      <c r="P3" s="54" t="s">
        <v>7</v>
      </c>
      <c r="W3" s="10"/>
      <c r="X3" s="1">
        <v>1</v>
      </c>
      <c r="Y3" s="1" t="s">
        <v>14</v>
      </c>
      <c r="Z3" s="1">
        <v>500</v>
      </c>
      <c r="AB3" s="10"/>
      <c r="AC3" s="10"/>
    </row>
    <row r="4" spans="1:30" ht="9" customHeight="1">
      <c r="A4" s="61"/>
      <c r="B4" s="62"/>
      <c r="C4" s="49"/>
      <c r="D4" s="66"/>
      <c r="E4" s="55"/>
      <c r="F4" s="55"/>
      <c r="G4" s="55"/>
      <c r="H4" s="62"/>
      <c r="I4" s="52"/>
      <c r="J4" s="52"/>
      <c r="K4" s="53"/>
      <c r="M4" s="55"/>
      <c r="N4" s="55"/>
      <c r="O4" s="55"/>
      <c r="P4" s="55"/>
      <c r="Q4" s="21"/>
      <c r="R4" s="21"/>
      <c r="W4" s="10"/>
      <c r="X4" s="1">
        <v>2</v>
      </c>
      <c r="Y4" s="1" t="s">
        <v>15</v>
      </c>
      <c r="Z4" s="1">
        <v>700</v>
      </c>
      <c r="AB4" s="10"/>
      <c r="AC4" s="12"/>
      <c r="AD4" s="12"/>
    </row>
    <row r="5" spans="1:30" ht="28.5" customHeight="1" thickBot="1">
      <c r="A5" s="63"/>
      <c r="B5" s="64"/>
      <c r="C5" s="27" t="str">
        <f>IF(E8="","なし","あり")</f>
        <v>なし</v>
      </c>
      <c r="D5" s="44"/>
      <c r="E5" s="68"/>
      <c r="F5" s="68"/>
      <c r="G5" s="68"/>
      <c r="H5" s="64"/>
      <c r="I5" s="68"/>
      <c r="J5" s="68"/>
      <c r="K5" s="69"/>
      <c r="M5" s="70">
        <f>IF(C5="なし",SUM(O5:P5)*1300,COUNTIF(I14:I63,"中学")*500+COUNTIF(I14:I63,"高校")*700+COUNTIF(I14:I63,"大学")*1300+COUNTIF(I14:I63,"一般")*1300)</f>
        <v>0</v>
      </c>
      <c r="N5" s="71"/>
      <c r="O5" s="2">
        <f>COUNTIF(G14:G63,1)</f>
        <v>0</v>
      </c>
      <c r="P5" s="3">
        <f>COUNTIF(G14:G63,2)</f>
        <v>0</v>
      </c>
      <c r="Q5" s="21" t="str">
        <f>IF(COUNTBLANK(A5:K5)&lt;&gt;6,"責任者記載漏れ",IF(OR(O5&gt;25,P5&gt;25,SUM(O5:P5)&lt;&gt;COUNT(C14:C63)),"人数エラー",""))</f>
        <v>責任者記載漏れ</v>
      </c>
      <c r="R5" s="21"/>
      <c r="W5" s="10"/>
      <c r="X5" s="1">
        <v>3</v>
      </c>
      <c r="Y5" s="1" t="s">
        <v>16</v>
      </c>
      <c r="Z5" s="1">
        <v>1300</v>
      </c>
      <c r="AB5" s="10"/>
      <c r="AC5" s="12"/>
      <c r="AD5" s="12"/>
    </row>
    <row r="6" spans="1:30" ht="6.95" customHeight="1">
      <c r="D6" s="45"/>
      <c r="W6" s="10"/>
      <c r="X6" s="1" t="s">
        <v>11</v>
      </c>
      <c r="Y6" s="1" t="str">
        <f>IF(D5="","",VLOOKUP(D5,X3:Z5,3,0))</f>
        <v/>
      </c>
      <c r="AB6" s="10"/>
      <c r="AC6" s="12"/>
      <c r="AD6" s="12"/>
    </row>
    <row r="7" spans="1:30" ht="22.5" customHeight="1">
      <c r="D7" s="26"/>
      <c r="E7" s="52" t="s">
        <v>33</v>
      </c>
      <c r="F7" s="52"/>
      <c r="G7" s="52"/>
      <c r="H7" s="52"/>
      <c r="W7" s="10"/>
      <c r="AB7" s="10"/>
      <c r="AC7" s="12"/>
      <c r="AD7" s="12"/>
    </row>
    <row r="8" spans="1:30" ht="22.5" customHeight="1">
      <c r="D8" s="26">
        <v>1</v>
      </c>
      <c r="E8" s="72"/>
      <c r="F8" s="72"/>
      <c r="G8" s="72"/>
      <c r="H8" s="72"/>
      <c r="I8" s="1" t="s">
        <v>34</v>
      </c>
      <c r="W8" s="10"/>
      <c r="AB8" s="10"/>
      <c r="AC8" s="12"/>
      <c r="AD8" s="12"/>
    </row>
    <row r="9" spans="1:30" ht="22.5" customHeight="1">
      <c r="D9" s="26">
        <v>2</v>
      </c>
      <c r="E9" s="72"/>
      <c r="F9" s="72"/>
      <c r="G9" s="72"/>
      <c r="H9" s="72"/>
      <c r="W9" s="10"/>
      <c r="AB9" s="10"/>
      <c r="AC9" s="12"/>
      <c r="AD9" s="12"/>
    </row>
    <row r="10" spans="1:30" ht="6.95" customHeight="1">
      <c r="W10" s="10"/>
      <c r="AB10" s="10"/>
      <c r="AC10" s="12"/>
      <c r="AD10" s="12"/>
    </row>
    <row r="11" spans="1:30" ht="14.25" thickBot="1">
      <c r="T11" s="10"/>
      <c r="Y11" s="10"/>
      <c r="Z11" s="12"/>
      <c r="AA11" s="12"/>
    </row>
    <row r="12" spans="1:30" ht="19.5" thickBot="1">
      <c r="C12" s="56" t="s">
        <v>30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8"/>
      <c r="W12" s="10"/>
      <c r="X12" s="1" t="s">
        <v>2</v>
      </c>
      <c r="Z12" s="1" t="s">
        <v>7</v>
      </c>
      <c r="AB12" s="10"/>
      <c r="AC12" s="12"/>
      <c r="AD12" s="12"/>
    </row>
    <row r="13" spans="1:30" ht="27">
      <c r="C13" s="19" t="s">
        <v>29</v>
      </c>
      <c r="D13" s="19" t="s">
        <v>18</v>
      </c>
      <c r="E13" s="13" t="s">
        <v>10</v>
      </c>
      <c r="F13" s="14" t="s">
        <v>3</v>
      </c>
      <c r="G13" s="20" t="s">
        <v>27</v>
      </c>
      <c r="H13" s="14" t="s">
        <v>28</v>
      </c>
      <c r="I13" s="14" t="s">
        <v>26</v>
      </c>
      <c r="J13" s="14" t="s">
        <v>4</v>
      </c>
      <c r="K13" s="14" t="s">
        <v>0</v>
      </c>
      <c r="L13" s="15" t="s">
        <v>8</v>
      </c>
      <c r="M13" s="14" t="s">
        <v>5</v>
      </c>
      <c r="N13" s="16" t="s">
        <v>6</v>
      </c>
      <c r="Q13" s="1" t="str">
        <f>IF(AND(50-COUNTBLANK(C14:C63)=SUM(O5:P5),COUNTA(D14:D63)=SUM(O5:P5),COUNTA(E14:E63)=SUM(O5:P5),COUNTA(F14:F63)=SUM(O5:P5),COUNTA(G14:G63)=SUM(O5:P5),50-COUNTBLANK(H14:H63)=SUM(O5:P5),COUNTA(I14:I63)=SUM(O5:P5),COUNTA(J14:J63)=SUM(O5:P5)-COUNTIF(I14:I63,"一般"),50-COUNTBLANK(K14:K63)=SUM(O5:P5),COUNTA(L14:L63)=SUM(O5:P5),50-COUNTBLANK(M14:M63)=SUM(O5:P5),COUNTA(N14:N63)=SUM(O5:P5)),"","記載エラー")</f>
        <v/>
      </c>
      <c r="W13" s="10"/>
      <c r="X13" s="1">
        <v>1</v>
      </c>
      <c r="Y13" s="1" t="s">
        <v>19</v>
      </c>
      <c r="Z13" s="1">
        <v>1</v>
      </c>
      <c r="AA13" s="1" t="s">
        <v>12</v>
      </c>
      <c r="AB13" s="10"/>
      <c r="AC13" s="12"/>
      <c r="AD13" s="12"/>
    </row>
    <row r="14" spans="1:30" ht="15" customHeight="1">
      <c r="C14" s="22" t="str">
        <f>IF(AND(IF(I14="一般",COUNTA(D14:N14)=10,COUNTA(D14:N14)=11),Q14="",NOT(M14="入力エラー")),ROW(B14)-13,"")</f>
        <v/>
      </c>
      <c r="D14" s="28"/>
      <c r="E14" s="29"/>
      <c r="F14" s="30"/>
      <c r="G14" s="30"/>
      <c r="H14" s="5" t="str" cm="1">
        <f t="array" ref="H14">_xlfn.IFS(G14="","",G14=1,"男",G14=2,"女")</f>
        <v/>
      </c>
      <c r="I14" s="30"/>
      <c r="J14" s="30"/>
      <c r="K14" s="5" t="str">
        <f t="shared" ref="K14:K45" si="0">IF(F14="","",$A$5)</f>
        <v/>
      </c>
      <c r="L14" s="30"/>
      <c r="M14" s="4" t="str" cm="1">
        <f t="array" ref="M14">IF(OR(L14="",G14=""),"",INDEX($X$13:$AA$16,L14,G14*2))</f>
        <v/>
      </c>
      <c r="N14" s="40"/>
      <c r="Q14" s="1" t="str">
        <f>IF(OR(I14="",E14=""),"",IF(RIGHT(I14,1)="学",IF(ISNUMBER(SEARCH("-",E14)),"",IF(I14="大学","","個人ナンバーエラー？")),IF(ISNUMBER(SEARCH("-",E14)),"個人ナンバーエラー？","")))</f>
        <v/>
      </c>
      <c r="W14" s="10"/>
      <c r="X14" s="1">
        <v>2</v>
      </c>
      <c r="Y14" s="1" t="s">
        <v>20</v>
      </c>
      <c r="Z14" s="1">
        <v>2</v>
      </c>
      <c r="AA14" s="1" t="s">
        <v>21</v>
      </c>
      <c r="AB14" s="10"/>
      <c r="AC14" s="12"/>
      <c r="AD14" s="12"/>
    </row>
    <row r="15" spans="1:30" ht="15" customHeight="1">
      <c r="C15" s="23" t="str">
        <f t="shared" ref="C15:C63" si="1">IF(AND(IF(I15="一般",COUNTA(D15:N15)=10,COUNTA(D15:N15)=11),Q15="",NOT(M15="入力エラー")),ROW(B15)-13,"")</f>
        <v/>
      </c>
      <c r="D15" s="31"/>
      <c r="E15" s="32"/>
      <c r="F15" s="33"/>
      <c r="G15" s="33"/>
      <c r="H15" s="6" t="str" cm="1">
        <f t="array" ref="H15">_xlfn.IFS(G15="","",G15=1,"男",G15=2,"女")</f>
        <v/>
      </c>
      <c r="I15" s="33"/>
      <c r="J15" s="33"/>
      <c r="K15" s="6" t="str">
        <f t="shared" si="0"/>
        <v/>
      </c>
      <c r="L15" s="33"/>
      <c r="M15" s="7" t="str" cm="1">
        <f t="array" ref="M15">IF(OR(L15="",G15=""),"",INDEX($X$13:$AA$16,L15,G15*2))</f>
        <v/>
      </c>
      <c r="N15" s="41"/>
      <c r="Q15" s="1" t="str">
        <f t="shared" ref="Q15:Q63" si="2">IF(OR(I15="",E15=""),"",IF(RIGHT(I15,1)="学",IF(ISNUMBER(SEARCH("-",E15)),"","個人ナンバーエラー？"),IF(ISNUMBER(SEARCH("-",E15)),"個人ナンバーエラー？","")))</f>
        <v/>
      </c>
      <c r="W15" s="10"/>
      <c r="AB15" s="10"/>
      <c r="AC15" s="12"/>
      <c r="AD15" s="12"/>
    </row>
    <row r="16" spans="1:30" ht="15" customHeight="1">
      <c r="C16" s="23" t="str">
        <f t="shared" si="1"/>
        <v/>
      </c>
      <c r="D16" s="31"/>
      <c r="E16" s="32"/>
      <c r="F16" s="33"/>
      <c r="G16" s="33"/>
      <c r="H16" s="6" t="str" cm="1">
        <f t="array" ref="H16">_xlfn.IFS(G16="","",G16=1,"男",G16=2,"女")</f>
        <v/>
      </c>
      <c r="I16" s="33"/>
      <c r="J16" s="33"/>
      <c r="K16" s="6" t="str">
        <f t="shared" si="0"/>
        <v/>
      </c>
      <c r="L16" s="33"/>
      <c r="M16" s="6" t="str" cm="1">
        <f t="array" ref="M16">IF(OR(L16="",G16=""),"",INDEX($X$13:$AA$16,L16,G16*2))</f>
        <v/>
      </c>
      <c r="N16" s="41"/>
      <c r="Q16" s="1" t="str">
        <f t="shared" si="2"/>
        <v/>
      </c>
      <c r="W16" s="10"/>
      <c r="AA16" s="1" t="s">
        <v>31</v>
      </c>
      <c r="AB16" s="10"/>
      <c r="AC16" s="12"/>
      <c r="AD16" s="12"/>
    </row>
    <row r="17" spans="3:30" ht="15" customHeight="1">
      <c r="C17" s="23" t="str">
        <f t="shared" si="1"/>
        <v/>
      </c>
      <c r="D17" s="31"/>
      <c r="E17" s="32"/>
      <c r="F17" s="33"/>
      <c r="G17" s="33"/>
      <c r="H17" s="6" t="str" cm="1">
        <f t="array" ref="H17">_xlfn.IFS(G17="","",G17=1,"男",G17=2,"女")</f>
        <v/>
      </c>
      <c r="I17" s="33"/>
      <c r="J17" s="33"/>
      <c r="K17" s="6" t="str">
        <f t="shared" si="0"/>
        <v/>
      </c>
      <c r="L17" s="33"/>
      <c r="M17" s="6" t="str" cm="1">
        <f t="array" ref="M17">IF(OR(L17="",G17=""),"",INDEX($X$13:$AA$16,L17,G17*2))</f>
        <v/>
      </c>
      <c r="N17" s="41"/>
      <c r="Q17" s="1" t="str">
        <f t="shared" si="2"/>
        <v/>
      </c>
      <c r="W17" s="10"/>
      <c r="X17" s="1" t="s">
        <v>22</v>
      </c>
      <c r="AB17" s="10"/>
      <c r="AC17" s="12"/>
      <c r="AD17" s="12"/>
    </row>
    <row r="18" spans="3:30" ht="15" customHeight="1">
      <c r="C18" s="24" t="str">
        <f t="shared" si="1"/>
        <v/>
      </c>
      <c r="D18" s="34"/>
      <c r="E18" s="35"/>
      <c r="F18" s="36"/>
      <c r="G18" s="36"/>
      <c r="H18" s="8" t="str" cm="1">
        <f t="array" ref="H18">_xlfn.IFS(G18="","",G18=1,"男",G18=2,"女")</f>
        <v/>
      </c>
      <c r="I18" s="36"/>
      <c r="J18" s="36"/>
      <c r="K18" s="8" t="str">
        <f t="shared" si="0"/>
        <v/>
      </c>
      <c r="L18" s="36"/>
      <c r="M18" s="8" t="str" cm="1">
        <f t="array" ref="M18">IF(OR(L18="",G18=""),"",INDEX($X$13:$AA$16,L18,G18*2))</f>
        <v/>
      </c>
      <c r="N18" s="42"/>
      <c r="Q18" s="1" t="str">
        <f t="shared" si="2"/>
        <v/>
      </c>
      <c r="W18" s="10"/>
      <c r="X18" s="1" t="s">
        <v>23</v>
      </c>
      <c r="AB18" s="10"/>
      <c r="AC18" s="12"/>
      <c r="AD18" s="12"/>
    </row>
    <row r="19" spans="3:30" ht="15" customHeight="1">
      <c r="C19" s="22" t="str">
        <f t="shared" si="1"/>
        <v/>
      </c>
      <c r="D19" s="28"/>
      <c r="E19" s="29"/>
      <c r="F19" s="30"/>
      <c r="G19" s="30"/>
      <c r="H19" s="5" t="str" cm="1">
        <f t="array" ref="H19">_xlfn.IFS(G19="","",G19=1,"男",G19=2,"女")</f>
        <v/>
      </c>
      <c r="I19" s="30"/>
      <c r="J19" s="30"/>
      <c r="K19" s="5" t="str">
        <f t="shared" si="0"/>
        <v/>
      </c>
      <c r="L19" s="30"/>
      <c r="M19" s="5" t="str" cm="1">
        <f t="array" ref="M19">IF(OR(L19="",G19=""),"",INDEX($X$13:$AA$16,L19,G19*2))</f>
        <v/>
      </c>
      <c r="N19" s="40"/>
      <c r="Q19" s="1" t="str">
        <f t="shared" si="2"/>
        <v/>
      </c>
      <c r="W19" s="10"/>
      <c r="X19" s="1" t="s">
        <v>24</v>
      </c>
      <c r="AB19" s="10"/>
      <c r="AC19" s="12"/>
      <c r="AD19" s="12"/>
    </row>
    <row r="20" spans="3:30" ht="15" customHeight="1">
      <c r="C20" s="23" t="str">
        <f t="shared" si="1"/>
        <v/>
      </c>
      <c r="D20" s="31"/>
      <c r="E20" s="32"/>
      <c r="F20" s="33"/>
      <c r="G20" s="33"/>
      <c r="H20" s="6" t="str" cm="1">
        <f t="array" ref="H20">_xlfn.IFS(G20="","",G20=1,"男",G20=2,"女")</f>
        <v/>
      </c>
      <c r="I20" s="33"/>
      <c r="J20" s="33"/>
      <c r="K20" s="6" t="str">
        <f t="shared" si="0"/>
        <v/>
      </c>
      <c r="L20" s="33"/>
      <c r="M20" s="6" t="str" cm="1">
        <f t="array" ref="M20">IF(OR(L20="",G20=""),"",INDEX($X$13:$AA$16,L20,G20*2))</f>
        <v/>
      </c>
      <c r="N20" s="41"/>
      <c r="Q20" s="1" t="str">
        <f t="shared" si="2"/>
        <v/>
      </c>
      <c r="W20" s="12"/>
      <c r="AB20" s="12"/>
      <c r="AC20" s="12"/>
      <c r="AD20" s="12"/>
    </row>
    <row r="21" spans="3:30" ht="15" customHeight="1">
      <c r="C21" s="23" t="str">
        <f t="shared" si="1"/>
        <v/>
      </c>
      <c r="D21" s="31"/>
      <c r="E21" s="32"/>
      <c r="F21" s="33"/>
      <c r="G21" s="33"/>
      <c r="H21" s="6" t="str" cm="1">
        <f t="array" ref="H21">_xlfn.IFS(G21="","",G21=1,"男",G21=2,"女")</f>
        <v/>
      </c>
      <c r="I21" s="33"/>
      <c r="J21" s="33"/>
      <c r="K21" s="6" t="str">
        <f t="shared" si="0"/>
        <v/>
      </c>
      <c r="L21" s="33"/>
      <c r="M21" s="6" t="str" cm="1">
        <f t="array" ref="M21">IF(OR(L21="",G21=""),"",INDEX($X$13:$AA$16,L21,G21*2))</f>
        <v/>
      </c>
      <c r="N21" s="41"/>
      <c r="Q21" s="1" t="str">
        <f t="shared" si="2"/>
        <v/>
      </c>
      <c r="W21" s="12"/>
      <c r="AB21" s="12"/>
      <c r="AC21" s="12"/>
      <c r="AD21" s="12"/>
    </row>
    <row r="22" spans="3:30" ht="15" customHeight="1">
      <c r="C22" s="23" t="str">
        <f t="shared" si="1"/>
        <v/>
      </c>
      <c r="D22" s="31"/>
      <c r="E22" s="32"/>
      <c r="F22" s="33"/>
      <c r="G22" s="33"/>
      <c r="H22" s="6" t="str" cm="1">
        <f t="array" ref="H22">_xlfn.IFS(G22="","",G22=1,"男",G22=2,"女")</f>
        <v/>
      </c>
      <c r="I22" s="33"/>
      <c r="J22" s="33"/>
      <c r="K22" s="6" t="str">
        <f t="shared" si="0"/>
        <v/>
      </c>
      <c r="L22" s="33"/>
      <c r="M22" s="6" t="str" cm="1">
        <f t="array" ref="M22">IF(OR(L22="",G22=""),"",INDEX($X$13:$AA$16,L22,G22*2))</f>
        <v/>
      </c>
      <c r="N22" s="41"/>
      <c r="Q22" s="1" t="str">
        <f t="shared" si="2"/>
        <v/>
      </c>
      <c r="W22" s="12"/>
      <c r="AB22" s="12"/>
      <c r="AC22" s="12"/>
      <c r="AD22" s="12"/>
    </row>
    <row r="23" spans="3:30" ht="15" customHeight="1">
      <c r="C23" s="24" t="str">
        <f t="shared" si="1"/>
        <v/>
      </c>
      <c r="D23" s="34"/>
      <c r="E23" s="35"/>
      <c r="F23" s="36"/>
      <c r="G23" s="36"/>
      <c r="H23" s="8" t="str" cm="1">
        <f t="array" ref="H23">_xlfn.IFS(G23="","",G23=1,"男",G23=2,"女")</f>
        <v/>
      </c>
      <c r="I23" s="36"/>
      <c r="J23" s="36"/>
      <c r="K23" s="8" t="str">
        <f t="shared" si="0"/>
        <v/>
      </c>
      <c r="L23" s="36"/>
      <c r="M23" s="8" t="str" cm="1">
        <f t="array" ref="M23">IF(OR(L23="",G23=""),"",INDEX($X$13:$AA$16,L23,G23*2))</f>
        <v/>
      </c>
      <c r="N23" s="42"/>
      <c r="Q23" s="1" t="str">
        <f t="shared" si="2"/>
        <v/>
      </c>
      <c r="W23" s="12"/>
      <c r="AB23" s="12"/>
      <c r="AC23" s="12"/>
      <c r="AD23" s="12"/>
    </row>
    <row r="24" spans="3:30" ht="15" customHeight="1">
      <c r="C24" s="22" t="str">
        <f t="shared" si="1"/>
        <v/>
      </c>
      <c r="D24" s="28"/>
      <c r="E24" s="29"/>
      <c r="F24" s="30"/>
      <c r="G24" s="30"/>
      <c r="H24" s="5" t="str" cm="1">
        <f t="array" ref="H24">_xlfn.IFS(G24="","",G24=1,"男",G24=2,"女")</f>
        <v/>
      </c>
      <c r="I24" s="30"/>
      <c r="J24" s="30"/>
      <c r="K24" s="5" t="str">
        <f t="shared" si="0"/>
        <v/>
      </c>
      <c r="L24" s="30"/>
      <c r="M24" s="5" t="str" cm="1">
        <f t="array" ref="M24">IF(OR(L24="",G24=""),"",INDEX($X$13:$AA$16,L24,G24*2))</f>
        <v/>
      </c>
      <c r="N24" s="40"/>
      <c r="Q24" s="1" t="str">
        <f t="shared" si="2"/>
        <v/>
      </c>
      <c r="W24" s="12"/>
      <c r="AB24" s="12"/>
      <c r="AC24" s="12"/>
      <c r="AD24" s="12"/>
    </row>
    <row r="25" spans="3:30" ht="15" customHeight="1">
      <c r="C25" s="23" t="str">
        <f t="shared" si="1"/>
        <v/>
      </c>
      <c r="D25" s="31"/>
      <c r="E25" s="32"/>
      <c r="F25" s="33"/>
      <c r="G25" s="33"/>
      <c r="H25" s="6" t="str" cm="1">
        <f t="array" ref="H25">_xlfn.IFS(G25="","",G25=1,"男",G25=2,"女")</f>
        <v/>
      </c>
      <c r="I25" s="33"/>
      <c r="J25" s="33"/>
      <c r="K25" s="6" t="str">
        <f t="shared" si="0"/>
        <v/>
      </c>
      <c r="L25" s="33"/>
      <c r="M25" s="6" t="str" cm="1">
        <f t="array" ref="M25">IF(OR(L25="",G25=""),"",INDEX($X$13:$AA$16,L25,G25*2))</f>
        <v/>
      </c>
      <c r="N25" s="41"/>
      <c r="Q25" s="1" t="str">
        <f t="shared" si="2"/>
        <v/>
      </c>
      <c r="W25" s="12"/>
      <c r="AB25" s="12"/>
      <c r="AC25" s="12"/>
      <c r="AD25" s="12"/>
    </row>
    <row r="26" spans="3:30" ht="15" customHeight="1">
      <c r="C26" s="23" t="str">
        <f t="shared" si="1"/>
        <v/>
      </c>
      <c r="D26" s="31"/>
      <c r="E26" s="32"/>
      <c r="F26" s="33"/>
      <c r="G26" s="33"/>
      <c r="H26" s="6" t="str" cm="1">
        <f t="array" ref="H26">_xlfn.IFS(G26="","",G26=1,"男",G26=2,"女")</f>
        <v/>
      </c>
      <c r="I26" s="33"/>
      <c r="J26" s="33"/>
      <c r="K26" s="6" t="str">
        <f t="shared" si="0"/>
        <v/>
      </c>
      <c r="L26" s="33"/>
      <c r="M26" s="6" t="str" cm="1">
        <f t="array" ref="M26">IF(OR(L26="",G26=""),"",INDEX($X$13:$AA$16,L26,G26*2))</f>
        <v/>
      </c>
      <c r="N26" s="41"/>
      <c r="Q26" s="1" t="str">
        <f t="shared" si="2"/>
        <v/>
      </c>
      <c r="W26" s="12"/>
      <c r="AB26" s="12"/>
      <c r="AC26" s="12"/>
      <c r="AD26" s="12"/>
    </row>
    <row r="27" spans="3:30" ht="15" customHeight="1">
      <c r="C27" s="23" t="str">
        <f t="shared" si="1"/>
        <v/>
      </c>
      <c r="D27" s="31"/>
      <c r="E27" s="32"/>
      <c r="F27" s="33"/>
      <c r="G27" s="33"/>
      <c r="H27" s="6" t="str" cm="1">
        <f t="array" ref="H27">_xlfn.IFS(G27="","",G27=1,"男",G27=2,"女")</f>
        <v/>
      </c>
      <c r="I27" s="33"/>
      <c r="J27" s="33"/>
      <c r="K27" s="6" t="str">
        <f t="shared" si="0"/>
        <v/>
      </c>
      <c r="L27" s="33"/>
      <c r="M27" s="6" t="str" cm="1">
        <f t="array" ref="M27">IF(OR(L27="",G27=""),"",INDEX($X$13:$AA$16,L27,G27*2))</f>
        <v/>
      </c>
      <c r="N27" s="41"/>
      <c r="Q27" s="1" t="str">
        <f t="shared" si="2"/>
        <v/>
      </c>
    </row>
    <row r="28" spans="3:30" ht="15" customHeight="1">
      <c r="C28" s="24" t="str">
        <f t="shared" si="1"/>
        <v/>
      </c>
      <c r="D28" s="34"/>
      <c r="E28" s="35"/>
      <c r="F28" s="36"/>
      <c r="G28" s="36"/>
      <c r="H28" s="8" t="str" cm="1">
        <f t="array" ref="H28">_xlfn.IFS(G28="","",G28=1,"男",G28=2,"女")</f>
        <v/>
      </c>
      <c r="I28" s="36"/>
      <c r="J28" s="36"/>
      <c r="K28" s="8" t="str">
        <f t="shared" si="0"/>
        <v/>
      </c>
      <c r="L28" s="36"/>
      <c r="M28" s="8" t="str" cm="1">
        <f t="array" ref="M28">IF(OR(L28="",G28=""),"",INDEX($X$13:$AA$16,L28,G28*2))</f>
        <v/>
      </c>
      <c r="N28" s="42"/>
      <c r="Q28" s="1" t="str">
        <f t="shared" si="2"/>
        <v/>
      </c>
    </row>
    <row r="29" spans="3:30" ht="15" customHeight="1">
      <c r="C29" s="22" t="str">
        <f t="shared" si="1"/>
        <v/>
      </c>
      <c r="D29" s="28"/>
      <c r="E29" s="29"/>
      <c r="F29" s="30"/>
      <c r="G29" s="30"/>
      <c r="H29" s="5" t="str" cm="1">
        <f t="array" ref="H29">_xlfn.IFS(G29="","",G29=1,"男",G29=2,"女")</f>
        <v/>
      </c>
      <c r="I29" s="30"/>
      <c r="J29" s="30"/>
      <c r="K29" s="5" t="str">
        <f t="shared" si="0"/>
        <v/>
      </c>
      <c r="L29" s="30"/>
      <c r="M29" s="5" t="str" cm="1">
        <f t="array" ref="M29">IF(OR(L29="",G29=""),"",INDEX($X$13:$AA$16,L29,G29*2))</f>
        <v/>
      </c>
      <c r="N29" s="40"/>
      <c r="Q29" s="1" t="str">
        <f t="shared" si="2"/>
        <v/>
      </c>
    </row>
    <row r="30" spans="3:30" ht="15" customHeight="1">
      <c r="C30" s="23" t="str">
        <f t="shared" si="1"/>
        <v/>
      </c>
      <c r="D30" s="31"/>
      <c r="E30" s="32"/>
      <c r="F30" s="33"/>
      <c r="G30" s="33"/>
      <c r="H30" s="6" t="str" cm="1">
        <f t="array" ref="H30">_xlfn.IFS(G30="","",G30=1,"男",G30=2,"女")</f>
        <v/>
      </c>
      <c r="I30" s="33"/>
      <c r="J30" s="33"/>
      <c r="K30" s="6" t="str">
        <f t="shared" si="0"/>
        <v/>
      </c>
      <c r="L30" s="33"/>
      <c r="M30" s="6" t="str" cm="1">
        <f t="array" ref="M30">IF(OR(L30="",G30=""),"",INDEX($X$13:$AA$16,L30,G30*2))</f>
        <v/>
      </c>
      <c r="N30" s="41"/>
      <c r="Q30" s="1" t="str">
        <f t="shared" si="2"/>
        <v/>
      </c>
    </row>
    <row r="31" spans="3:30" ht="15" customHeight="1">
      <c r="C31" s="23" t="str">
        <f t="shared" si="1"/>
        <v/>
      </c>
      <c r="D31" s="31"/>
      <c r="E31" s="32"/>
      <c r="F31" s="33"/>
      <c r="G31" s="33"/>
      <c r="H31" s="6" t="str" cm="1">
        <f t="array" ref="H31">_xlfn.IFS(G31="","",G31=1,"男",G31=2,"女")</f>
        <v/>
      </c>
      <c r="I31" s="33"/>
      <c r="J31" s="33"/>
      <c r="K31" s="6" t="str">
        <f t="shared" si="0"/>
        <v/>
      </c>
      <c r="L31" s="33"/>
      <c r="M31" s="6" t="str" cm="1">
        <f t="array" ref="M31">IF(OR(L31="",G31=""),"",INDEX($X$13:$AA$16,L31,G31*2))</f>
        <v/>
      </c>
      <c r="N31" s="41"/>
      <c r="Q31" s="1" t="str">
        <f t="shared" si="2"/>
        <v/>
      </c>
    </row>
    <row r="32" spans="3:30" ht="15" customHeight="1">
      <c r="C32" s="23" t="str">
        <f t="shared" si="1"/>
        <v/>
      </c>
      <c r="D32" s="31"/>
      <c r="E32" s="32"/>
      <c r="F32" s="33"/>
      <c r="G32" s="33"/>
      <c r="H32" s="6" t="str" cm="1">
        <f t="array" ref="H32">_xlfn.IFS(G32="","",G32=1,"男",G32=2,"女")</f>
        <v/>
      </c>
      <c r="I32" s="33"/>
      <c r="J32" s="33"/>
      <c r="K32" s="6" t="str">
        <f t="shared" si="0"/>
        <v/>
      </c>
      <c r="L32" s="33"/>
      <c r="M32" s="6" t="str" cm="1">
        <f t="array" ref="M32">IF(OR(L32="",G32=""),"",INDEX($X$13:$AA$16,L32,G32*2))</f>
        <v/>
      </c>
      <c r="N32" s="41"/>
      <c r="Q32" s="1" t="str">
        <f t="shared" si="2"/>
        <v/>
      </c>
    </row>
    <row r="33" spans="3:17" ht="15" customHeight="1">
      <c r="C33" s="24" t="str">
        <f t="shared" si="1"/>
        <v/>
      </c>
      <c r="D33" s="34"/>
      <c r="E33" s="35"/>
      <c r="F33" s="36"/>
      <c r="G33" s="36"/>
      <c r="H33" s="8" t="str" cm="1">
        <f t="array" ref="H33">_xlfn.IFS(G33="","",G33=1,"男",G33=2,"女")</f>
        <v/>
      </c>
      <c r="I33" s="36"/>
      <c r="J33" s="36"/>
      <c r="K33" s="8" t="str">
        <f t="shared" si="0"/>
        <v/>
      </c>
      <c r="L33" s="36"/>
      <c r="M33" s="8" t="str" cm="1">
        <f t="array" ref="M33">IF(OR(L33="",G33=""),"",INDEX($X$13:$AA$16,L33,G33*2))</f>
        <v/>
      </c>
      <c r="N33" s="42"/>
      <c r="Q33" s="1" t="str">
        <f t="shared" si="2"/>
        <v/>
      </c>
    </row>
    <row r="34" spans="3:17" ht="15" customHeight="1">
      <c r="C34" s="22" t="str">
        <f t="shared" si="1"/>
        <v/>
      </c>
      <c r="D34" s="28"/>
      <c r="E34" s="29"/>
      <c r="F34" s="30"/>
      <c r="G34" s="30"/>
      <c r="H34" s="5" t="str" cm="1">
        <f t="array" ref="H34">_xlfn.IFS(G34="","",G34=1,"男",G34=2,"女")</f>
        <v/>
      </c>
      <c r="I34" s="30"/>
      <c r="J34" s="30"/>
      <c r="K34" s="5" t="str">
        <f t="shared" si="0"/>
        <v/>
      </c>
      <c r="L34" s="30"/>
      <c r="M34" s="5" t="str" cm="1">
        <f t="array" ref="M34">IF(OR(L34="",G34=""),"",INDEX($X$13:$AA$16,L34,G34*2))</f>
        <v/>
      </c>
      <c r="N34" s="40"/>
      <c r="Q34" s="1" t="str">
        <f t="shared" si="2"/>
        <v/>
      </c>
    </row>
    <row r="35" spans="3:17" ht="15" customHeight="1">
      <c r="C35" s="23" t="str">
        <f t="shared" si="1"/>
        <v/>
      </c>
      <c r="D35" s="31"/>
      <c r="E35" s="32"/>
      <c r="F35" s="33"/>
      <c r="G35" s="33"/>
      <c r="H35" s="6" t="str" cm="1">
        <f t="array" ref="H35">_xlfn.IFS(G35="","",G35=1,"男",G35=2,"女")</f>
        <v/>
      </c>
      <c r="I35" s="33"/>
      <c r="J35" s="33"/>
      <c r="K35" s="6" t="str">
        <f t="shared" si="0"/>
        <v/>
      </c>
      <c r="L35" s="33"/>
      <c r="M35" s="6" t="str" cm="1">
        <f t="array" ref="M35">IF(OR(L35="",G35=""),"",INDEX($X$13:$AA$16,L35,G35*2))</f>
        <v/>
      </c>
      <c r="N35" s="41"/>
      <c r="Q35" s="1" t="str">
        <f t="shared" si="2"/>
        <v/>
      </c>
    </row>
    <row r="36" spans="3:17" ht="15" customHeight="1">
      <c r="C36" s="23" t="str">
        <f t="shared" si="1"/>
        <v/>
      </c>
      <c r="D36" s="31"/>
      <c r="E36" s="32"/>
      <c r="F36" s="33"/>
      <c r="G36" s="33"/>
      <c r="H36" s="6" t="str" cm="1">
        <f t="array" ref="H36">_xlfn.IFS(G36="","",G36=1,"男",G36=2,"女")</f>
        <v/>
      </c>
      <c r="I36" s="33"/>
      <c r="J36" s="33"/>
      <c r="K36" s="6" t="str">
        <f t="shared" si="0"/>
        <v/>
      </c>
      <c r="L36" s="33"/>
      <c r="M36" s="6" t="str" cm="1">
        <f t="array" ref="M36">IF(OR(L36="",G36=""),"",INDEX($X$13:$AA$16,L36,G36*2))</f>
        <v/>
      </c>
      <c r="N36" s="41"/>
      <c r="Q36" s="1" t="str">
        <f t="shared" si="2"/>
        <v/>
      </c>
    </row>
    <row r="37" spans="3:17" ht="15" customHeight="1">
      <c r="C37" s="23" t="str">
        <f t="shared" si="1"/>
        <v/>
      </c>
      <c r="D37" s="31"/>
      <c r="E37" s="32"/>
      <c r="F37" s="33"/>
      <c r="G37" s="33"/>
      <c r="H37" s="6" t="str" cm="1">
        <f t="array" ref="H37">_xlfn.IFS(G37="","",G37=1,"男",G37=2,"女")</f>
        <v/>
      </c>
      <c r="I37" s="33"/>
      <c r="J37" s="33"/>
      <c r="K37" s="6" t="str">
        <f t="shared" si="0"/>
        <v/>
      </c>
      <c r="L37" s="33"/>
      <c r="M37" s="6" t="str" cm="1">
        <f t="array" ref="M37">IF(OR(L37="",G37=""),"",INDEX($X$13:$AA$16,L37,G37*2))</f>
        <v/>
      </c>
      <c r="N37" s="41"/>
      <c r="Q37" s="1" t="str">
        <f t="shared" si="2"/>
        <v/>
      </c>
    </row>
    <row r="38" spans="3:17">
      <c r="C38" s="24" t="str">
        <f t="shared" si="1"/>
        <v/>
      </c>
      <c r="D38" s="34"/>
      <c r="E38" s="35"/>
      <c r="F38" s="36"/>
      <c r="G38" s="36"/>
      <c r="H38" s="8" t="str" cm="1">
        <f t="array" ref="H38">_xlfn.IFS(G38="","",G38=1,"男",G38=2,"女")</f>
        <v/>
      </c>
      <c r="I38" s="36"/>
      <c r="J38" s="36"/>
      <c r="K38" s="8" t="str">
        <f t="shared" si="0"/>
        <v/>
      </c>
      <c r="L38" s="36"/>
      <c r="M38" s="8" t="str" cm="1">
        <f t="array" ref="M38">IF(OR(L38="",G38=""),"",INDEX($X$13:$AA$16,L38,G38*2))</f>
        <v/>
      </c>
      <c r="N38" s="42"/>
      <c r="Q38" s="1" t="str">
        <f t="shared" si="2"/>
        <v/>
      </c>
    </row>
    <row r="39" spans="3:17">
      <c r="C39" s="22" t="str">
        <f t="shared" si="1"/>
        <v/>
      </c>
      <c r="D39" s="28"/>
      <c r="E39" s="29"/>
      <c r="F39" s="30"/>
      <c r="G39" s="30"/>
      <c r="H39" s="5" t="str" cm="1">
        <f t="array" ref="H39">_xlfn.IFS(G39="","",G39=1,"男",G39=2,"女")</f>
        <v/>
      </c>
      <c r="I39" s="30"/>
      <c r="J39" s="30"/>
      <c r="K39" s="5" t="str">
        <f t="shared" si="0"/>
        <v/>
      </c>
      <c r="L39" s="30"/>
      <c r="M39" s="5" t="str" cm="1">
        <f t="array" ref="M39">IF(OR(L39="",G39=""),"",INDEX($X$13:$AA$16,L39,G39*2))</f>
        <v/>
      </c>
      <c r="N39" s="40"/>
      <c r="Q39" s="1" t="str">
        <f t="shared" si="2"/>
        <v/>
      </c>
    </row>
    <row r="40" spans="3:17">
      <c r="C40" s="23" t="str">
        <f t="shared" si="1"/>
        <v/>
      </c>
      <c r="D40" s="31"/>
      <c r="E40" s="32"/>
      <c r="F40" s="33"/>
      <c r="G40" s="33"/>
      <c r="H40" s="6" t="str" cm="1">
        <f t="array" ref="H40">_xlfn.IFS(G40="","",G40=1,"男",G40=2,"女")</f>
        <v/>
      </c>
      <c r="I40" s="33"/>
      <c r="J40" s="33"/>
      <c r="K40" s="6" t="str">
        <f t="shared" si="0"/>
        <v/>
      </c>
      <c r="L40" s="33"/>
      <c r="M40" s="6" t="str" cm="1">
        <f t="array" ref="M40">IF(OR(L40="",G40=""),"",INDEX($X$13:$AA$16,L40,G40*2))</f>
        <v/>
      </c>
      <c r="N40" s="41"/>
      <c r="Q40" s="1" t="str">
        <f t="shared" si="2"/>
        <v/>
      </c>
    </row>
    <row r="41" spans="3:17">
      <c r="C41" s="23" t="str">
        <f t="shared" si="1"/>
        <v/>
      </c>
      <c r="D41" s="31"/>
      <c r="E41" s="32"/>
      <c r="F41" s="33"/>
      <c r="G41" s="33"/>
      <c r="H41" s="6" t="str" cm="1">
        <f t="array" ref="H41">_xlfn.IFS(G41="","",G41=1,"男",G41=2,"女")</f>
        <v/>
      </c>
      <c r="I41" s="33"/>
      <c r="J41" s="33"/>
      <c r="K41" s="6" t="str">
        <f t="shared" si="0"/>
        <v/>
      </c>
      <c r="L41" s="33"/>
      <c r="M41" s="6" t="str" cm="1">
        <f t="array" ref="M41">IF(OR(L41="",G41=""),"",INDEX($X$13:$AA$16,L41,G41*2))</f>
        <v/>
      </c>
      <c r="N41" s="41"/>
      <c r="Q41" s="1" t="str">
        <f t="shared" si="2"/>
        <v/>
      </c>
    </row>
    <row r="42" spans="3:17">
      <c r="C42" s="23" t="str">
        <f t="shared" si="1"/>
        <v/>
      </c>
      <c r="D42" s="31"/>
      <c r="E42" s="32"/>
      <c r="F42" s="33"/>
      <c r="G42" s="33"/>
      <c r="H42" s="6" t="str" cm="1">
        <f t="array" ref="H42">_xlfn.IFS(G42="","",G42=1,"男",G42=2,"女")</f>
        <v/>
      </c>
      <c r="I42" s="33"/>
      <c r="J42" s="33"/>
      <c r="K42" s="6" t="str">
        <f t="shared" si="0"/>
        <v/>
      </c>
      <c r="L42" s="33"/>
      <c r="M42" s="6" t="str" cm="1">
        <f t="array" ref="M42">IF(OR(L42="",G42=""),"",INDEX($X$13:$AA$16,L42,G42*2))</f>
        <v/>
      </c>
      <c r="N42" s="41"/>
      <c r="Q42" s="1" t="str">
        <f t="shared" si="2"/>
        <v/>
      </c>
    </row>
    <row r="43" spans="3:17">
      <c r="C43" s="24" t="str">
        <f t="shared" si="1"/>
        <v/>
      </c>
      <c r="D43" s="34"/>
      <c r="E43" s="35"/>
      <c r="F43" s="36"/>
      <c r="G43" s="36"/>
      <c r="H43" s="8" t="str" cm="1">
        <f t="array" ref="H43">_xlfn.IFS(G43="","",G43=1,"男",G43=2,"女")</f>
        <v/>
      </c>
      <c r="I43" s="36"/>
      <c r="J43" s="36"/>
      <c r="K43" s="8" t="str">
        <f t="shared" si="0"/>
        <v/>
      </c>
      <c r="L43" s="36"/>
      <c r="M43" s="8" t="str" cm="1">
        <f t="array" ref="M43">IF(OR(L43="",G43=""),"",INDEX($X$13:$AA$16,L43,G43*2))</f>
        <v/>
      </c>
      <c r="N43" s="42"/>
      <c r="Q43" s="1" t="str">
        <f t="shared" si="2"/>
        <v/>
      </c>
    </row>
    <row r="44" spans="3:17">
      <c r="C44" s="22" t="str">
        <f t="shared" si="1"/>
        <v/>
      </c>
      <c r="D44" s="28"/>
      <c r="E44" s="29"/>
      <c r="F44" s="30"/>
      <c r="G44" s="30"/>
      <c r="H44" s="5" t="str" cm="1">
        <f t="array" ref="H44">_xlfn.IFS(G44="","",G44=1,"男",G44=2,"女")</f>
        <v/>
      </c>
      <c r="I44" s="30"/>
      <c r="J44" s="30"/>
      <c r="K44" s="5" t="str">
        <f t="shared" si="0"/>
        <v/>
      </c>
      <c r="L44" s="30"/>
      <c r="M44" s="5" t="str" cm="1">
        <f t="array" ref="M44">IF(OR(L44="",G44=""),"",INDEX($X$13:$AA$16,L44,G44*2))</f>
        <v/>
      </c>
      <c r="N44" s="40"/>
      <c r="Q44" s="1" t="str">
        <f t="shared" si="2"/>
        <v/>
      </c>
    </row>
    <row r="45" spans="3:17">
      <c r="C45" s="23" t="str">
        <f t="shared" si="1"/>
        <v/>
      </c>
      <c r="D45" s="31"/>
      <c r="E45" s="32"/>
      <c r="F45" s="33"/>
      <c r="G45" s="33"/>
      <c r="H45" s="6" t="str" cm="1">
        <f t="array" ref="H45">_xlfn.IFS(G45="","",G45=1,"男",G45=2,"女")</f>
        <v/>
      </c>
      <c r="I45" s="33"/>
      <c r="J45" s="33"/>
      <c r="K45" s="6" t="str">
        <f t="shared" si="0"/>
        <v/>
      </c>
      <c r="L45" s="33"/>
      <c r="M45" s="6" t="str" cm="1">
        <f t="array" ref="M45">IF(OR(L45="",G45=""),"",INDEX($X$13:$AA$16,L45,G45*2))</f>
        <v/>
      </c>
      <c r="N45" s="41"/>
      <c r="Q45" s="1" t="str">
        <f t="shared" si="2"/>
        <v/>
      </c>
    </row>
    <row r="46" spans="3:17">
      <c r="C46" s="23" t="str">
        <f t="shared" si="1"/>
        <v/>
      </c>
      <c r="D46" s="31"/>
      <c r="E46" s="32"/>
      <c r="F46" s="33"/>
      <c r="G46" s="33"/>
      <c r="H46" s="6" t="str" cm="1">
        <f t="array" ref="H46">_xlfn.IFS(G46="","",G46=1,"男",G46=2,"女")</f>
        <v/>
      </c>
      <c r="I46" s="33"/>
      <c r="J46" s="33"/>
      <c r="K46" s="6" t="str">
        <f t="shared" ref="K46:K63" si="3">IF(F46="","",$A$5)</f>
        <v/>
      </c>
      <c r="L46" s="33"/>
      <c r="M46" s="6" t="str" cm="1">
        <f t="array" ref="M46">IF(OR(L46="",G46=""),"",INDEX($X$13:$AA$16,L46,G46*2))</f>
        <v/>
      </c>
      <c r="N46" s="41"/>
      <c r="Q46" s="1" t="str">
        <f t="shared" si="2"/>
        <v/>
      </c>
    </row>
    <row r="47" spans="3:17">
      <c r="C47" s="23" t="str">
        <f t="shared" si="1"/>
        <v/>
      </c>
      <c r="D47" s="31"/>
      <c r="E47" s="32"/>
      <c r="F47" s="33"/>
      <c r="G47" s="33"/>
      <c r="H47" s="6" t="str" cm="1">
        <f t="array" ref="H47">_xlfn.IFS(G47="","",G47=1,"男",G47=2,"女")</f>
        <v/>
      </c>
      <c r="I47" s="33"/>
      <c r="J47" s="33"/>
      <c r="K47" s="6" t="str">
        <f t="shared" si="3"/>
        <v/>
      </c>
      <c r="L47" s="33"/>
      <c r="M47" s="6" t="str" cm="1">
        <f t="array" ref="M47">IF(OR(L47="",G47=""),"",INDEX($X$13:$AA$16,L47,G47*2))</f>
        <v/>
      </c>
      <c r="N47" s="41"/>
      <c r="Q47" s="1" t="str">
        <f t="shared" si="2"/>
        <v/>
      </c>
    </row>
    <row r="48" spans="3:17">
      <c r="C48" s="24" t="str">
        <f t="shared" si="1"/>
        <v/>
      </c>
      <c r="D48" s="34"/>
      <c r="E48" s="35"/>
      <c r="F48" s="36"/>
      <c r="G48" s="36"/>
      <c r="H48" s="8" t="str" cm="1">
        <f t="array" ref="H48">_xlfn.IFS(G48="","",G48=1,"男",G48=2,"女")</f>
        <v/>
      </c>
      <c r="I48" s="36"/>
      <c r="J48" s="36"/>
      <c r="K48" s="8" t="str">
        <f t="shared" si="3"/>
        <v/>
      </c>
      <c r="L48" s="36"/>
      <c r="M48" s="8" t="str" cm="1">
        <f t="array" ref="M48">IF(OR(L48="",G48=""),"",INDEX($X$13:$AA$16,L48,G48*2))</f>
        <v/>
      </c>
      <c r="N48" s="42"/>
      <c r="Q48" s="1" t="str">
        <f t="shared" si="2"/>
        <v/>
      </c>
    </row>
    <row r="49" spans="3:17">
      <c r="C49" s="22" t="str">
        <f t="shared" si="1"/>
        <v/>
      </c>
      <c r="D49" s="28"/>
      <c r="E49" s="29"/>
      <c r="F49" s="30"/>
      <c r="G49" s="30"/>
      <c r="H49" s="5" t="str" cm="1">
        <f t="array" ref="H49">_xlfn.IFS(G49="","",G49=1,"男",G49=2,"女")</f>
        <v/>
      </c>
      <c r="I49" s="30"/>
      <c r="J49" s="30"/>
      <c r="K49" s="5" t="str">
        <f t="shared" si="3"/>
        <v/>
      </c>
      <c r="L49" s="30"/>
      <c r="M49" s="5" t="str" cm="1">
        <f t="array" ref="M49">IF(OR(L49="",G49=""),"",INDEX($X$13:$AA$16,L49,G49*2))</f>
        <v/>
      </c>
      <c r="N49" s="40"/>
      <c r="Q49" s="1" t="str">
        <f t="shared" si="2"/>
        <v/>
      </c>
    </row>
    <row r="50" spans="3:17">
      <c r="C50" s="23" t="str">
        <f t="shared" si="1"/>
        <v/>
      </c>
      <c r="D50" s="31"/>
      <c r="E50" s="32"/>
      <c r="F50" s="33"/>
      <c r="G50" s="33"/>
      <c r="H50" s="6" t="str" cm="1">
        <f t="array" ref="H50">_xlfn.IFS(G50="","",G50=1,"男",G50=2,"女")</f>
        <v/>
      </c>
      <c r="I50" s="33"/>
      <c r="J50" s="33"/>
      <c r="K50" s="6" t="str">
        <f t="shared" si="3"/>
        <v/>
      </c>
      <c r="L50" s="33"/>
      <c r="M50" s="6" t="str" cm="1">
        <f t="array" ref="M50">IF(OR(L50="",G50=""),"",INDEX($X$13:$AA$16,L50,G50*2))</f>
        <v/>
      </c>
      <c r="N50" s="41"/>
      <c r="Q50" s="1" t="str">
        <f t="shared" si="2"/>
        <v/>
      </c>
    </row>
    <row r="51" spans="3:17">
      <c r="C51" s="23" t="str">
        <f t="shared" si="1"/>
        <v/>
      </c>
      <c r="D51" s="31"/>
      <c r="E51" s="32"/>
      <c r="F51" s="33"/>
      <c r="G51" s="33"/>
      <c r="H51" s="6" t="str" cm="1">
        <f t="array" ref="H51">_xlfn.IFS(G51="","",G51=1,"男",G51=2,"女")</f>
        <v/>
      </c>
      <c r="I51" s="33"/>
      <c r="J51" s="33"/>
      <c r="K51" s="6" t="str">
        <f t="shared" si="3"/>
        <v/>
      </c>
      <c r="L51" s="33"/>
      <c r="M51" s="6" t="str" cm="1">
        <f t="array" ref="M51">IF(OR(L51="",G51=""),"",INDEX($X$13:$AA$16,L51,G51*2))</f>
        <v/>
      </c>
      <c r="N51" s="41"/>
      <c r="Q51" s="1" t="str">
        <f t="shared" si="2"/>
        <v/>
      </c>
    </row>
    <row r="52" spans="3:17">
      <c r="C52" s="23" t="str">
        <f t="shared" si="1"/>
        <v/>
      </c>
      <c r="D52" s="31"/>
      <c r="E52" s="32"/>
      <c r="F52" s="33"/>
      <c r="G52" s="33"/>
      <c r="H52" s="6" t="str" cm="1">
        <f t="array" ref="H52">_xlfn.IFS(G52="","",G52=1,"男",G52=2,"女")</f>
        <v/>
      </c>
      <c r="I52" s="33"/>
      <c r="J52" s="33"/>
      <c r="K52" s="6" t="str">
        <f t="shared" si="3"/>
        <v/>
      </c>
      <c r="L52" s="33"/>
      <c r="M52" s="6" t="str" cm="1">
        <f t="array" ref="M52">IF(OR(L52="",G52=""),"",INDEX($X$13:$AA$16,L52,G52*2))</f>
        <v/>
      </c>
      <c r="N52" s="41"/>
      <c r="Q52" s="1" t="str">
        <f t="shared" si="2"/>
        <v/>
      </c>
    </row>
    <row r="53" spans="3:17">
      <c r="C53" s="24" t="str">
        <f t="shared" si="1"/>
        <v/>
      </c>
      <c r="D53" s="34"/>
      <c r="E53" s="35"/>
      <c r="F53" s="36"/>
      <c r="G53" s="36"/>
      <c r="H53" s="8" t="str" cm="1">
        <f t="array" ref="H53">_xlfn.IFS(G53="","",G53=1,"男",G53=2,"女")</f>
        <v/>
      </c>
      <c r="I53" s="36"/>
      <c r="J53" s="36"/>
      <c r="K53" s="8" t="str">
        <f t="shared" si="3"/>
        <v/>
      </c>
      <c r="L53" s="36"/>
      <c r="M53" s="8" t="str" cm="1">
        <f t="array" ref="M53">IF(OR(L53="",G53=""),"",INDEX($X$13:$AA$16,L53,G53*2))</f>
        <v/>
      </c>
      <c r="N53" s="42"/>
      <c r="Q53" s="1" t="str">
        <f t="shared" si="2"/>
        <v/>
      </c>
    </row>
    <row r="54" spans="3:17">
      <c r="C54" s="22" t="str">
        <f t="shared" si="1"/>
        <v/>
      </c>
      <c r="D54" s="28"/>
      <c r="E54" s="29"/>
      <c r="F54" s="30"/>
      <c r="G54" s="30"/>
      <c r="H54" s="5" t="str" cm="1">
        <f t="array" ref="H54">_xlfn.IFS(G54="","",G54=1,"男",G54=2,"女")</f>
        <v/>
      </c>
      <c r="I54" s="30"/>
      <c r="J54" s="30"/>
      <c r="K54" s="5" t="str">
        <f t="shared" si="3"/>
        <v/>
      </c>
      <c r="L54" s="30"/>
      <c r="M54" s="5" t="str" cm="1">
        <f t="array" ref="M54">IF(OR(L54="",G54=""),"",INDEX($X$13:$AA$16,L54,G54*2))</f>
        <v/>
      </c>
      <c r="N54" s="40"/>
      <c r="Q54" s="1" t="str">
        <f t="shared" si="2"/>
        <v/>
      </c>
    </row>
    <row r="55" spans="3:17">
      <c r="C55" s="23" t="str">
        <f t="shared" si="1"/>
        <v/>
      </c>
      <c r="D55" s="31"/>
      <c r="E55" s="32"/>
      <c r="F55" s="33"/>
      <c r="G55" s="33"/>
      <c r="H55" s="6" t="str" cm="1">
        <f t="array" ref="H55">_xlfn.IFS(G55="","",G55=1,"男",G55=2,"女")</f>
        <v/>
      </c>
      <c r="I55" s="33"/>
      <c r="J55" s="33"/>
      <c r="K55" s="6" t="str">
        <f t="shared" si="3"/>
        <v/>
      </c>
      <c r="L55" s="33"/>
      <c r="M55" s="6" t="str" cm="1">
        <f t="array" ref="M55">IF(OR(L55="",G55=""),"",INDEX($X$13:$AA$16,L55,G55*2))</f>
        <v/>
      </c>
      <c r="N55" s="41"/>
      <c r="Q55" s="1" t="str">
        <f t="shared" si="2"/>
        <v/>
      </c>
    </row>
    <row r="56" spans="3:17">
      <c r="C56" s="23" t="str">
        <f t="shared" si="1"/>
        <v/>
      </c>
      <c r="D56" s="31"/>
      <c r="E56" s="32"/>
      <c r="F56" s="33"/>
      <c r="G56" s="33"/>
      <c r="H56" s="6" t="str" cm="1">
        <f t="array" ref="H56">_xlfn.IFS(G56="","",G56=1,"男",G56=2,"女")</f>
        <v/>
      </c>
      <c r="I56" s="33"/>
      <c r="J56" s="33"/>
      <c r="K56" s="6" t="str">
        <f t="shared" si="3"/>
        <v/>
      </c>
      <c r="L56" s="33"/>
      <c r="M56" s="6" t="str" cm="1">
        <f t="array" ref="M56">IF(OR(L56="",G56=""),"",INDEX($X$13:$AA$16,L56,G56*2))</f>
        <v/>
      </c>
      <c r="N56" s="41"/>
      <c r="Q56" s="1" t="str">
        <f t="shared" si="2"/>
        <v/>
      </c>
    </row>
    <row r="57" spans="3:17">
      <c r="C57" s="23" t="str">
        <f t="shared" si="1"/>
        <v/>
      </c>
      <c r="D57" s="31"/>
      <c r="E57" s="32"/>
      <c r="F57" s="33"/>
      <c r="G57" s="33"/>
      <c r="H57" s="6" t="str" cm="1">
        <f t="array" ref="H57">_xlfn.IFS(G57="","",G57=1,"男",G57=2,"女")</f>
        <v/>
      </c>
      <c r="I57" s="33"/>
      <c r="J57" s="33"/>
      <c r="K57" s="6" t="str">
        <f t="shared" si="3"/>
        <v/>
      </c>
      <c r="L57" s="33"/>
      <c r="M57" s="6" t="str" cm="1">
        <f t="array" ref="M57">IF(OR(L57="",G57=""),"",INDEX($X$13:$AA$16,L57,G57*2))</f>
        <v/>
      </c>
      <c r="N57" s="41"/>
      <c r="Q57" s="1" t="str">
        <f t="shared" si="2"/>
        <v/>
      </c>
    </row>
    <row r="58" spans="3:17">
      <c r="C58" s="24" t="str">
        <f t="shared" si="1"/>
        <v/>
      </c>
      <c r="D58" s="34"/>
      <c r="E58" s="35"/>
      <c r="F58" s="36"/>
      <c r="G58" s="36"/>
      <c r="H58" s="8" t="str" cm="1">
        <f t="array" ref="H58">_xlfn.IFS(G58="","",G58=1,"男",G58=2,"女")</f>
        <v/>
      </c>
      <c r="I58" s="36"/>
      <c r="J58" s="36"/>
      <c r="K58" s="8" t="str">
        <f t="shared" si="3"/>
        <v/>
      </c>
      <c r="L58" s="36"/>
      <c r="M58" s="8" t="str" cm="1">
        <f t="array" ref="M58">IF(OR(L58="",G58=""),"",INDEX($X$13:$AA$16,L58,G58*2))</f>
        <v/>
      </c>
      <c r="N58" s="42"/>
      <c r="Q58" s="1" t="str">
        <f t="shared" si="2"/>
        <v/>
      </c>
    </row>
    <row r="59" spans="3:17">
      <c r="C59" s="22" t="str">
        <f t="shared" si="1"/>
        <v/>
      </c>
      <c r="D59" s="28"/>
      <c r="E59" s="29"/>
      <c r="F59" s="30"/>
      <c r="G59" s="30"/>
      <c r="H59" s="5" t="str" cm="1">
        <f t="array" ref="H59">_xlfn.IFS(G59="","",G59=1,"男",G59=2,"女")</f>
        <v/>
      </c>
      <c r="I59" s="30"/>
      <c r="J59" s="30"/>
      <c r="K59" s="5" t="str">
        <f t="shared" si="3"/>
        <v/>
      </c>
      <c r="L59" s="30"/>
      <c r="M59" s="5" t="str" cm="1">
        <f t="array" ref="M59">IF(OR(L59="",G59=""),"",INDEX($X$13:$AA$16,L59,G59*2))</f>
        <v/>
      </c>
      <c r="N59" s="40"/>
      <c r="Q59" s="1" t="str">
        <f t="shared" si="2"/>
        <v/>
      </c>
    </row>
    <row r="60" spans="3:17">
      <c r="C60" s="23" t="str">
        <f t="shared" si="1"/>
        <v/>
      </c>
      <c r="D60" s="31"/>
      <c r="E60" s="32"/>
      <c r="F60" s="33"/>
      <c r="G60" s="33"/>
      <c r="H60" s="6" t="str" cm="1">
        <f t="array" ref="H60">_xlfn.IFS(G60="","",G60=1,"男",G60=2,"女")</f>
        <v/>
      </c>
      <c r="I60" s="33"/>
      <c r="J60" s="33"/>
      <c r="K60" s="6" t="str">
        <f t="shared" si="3"/>
        <v/>
      </c>
      <c r="L60" s="33"/>
      <c r="M60" s="6" t="str" cm="1">
        <f t="array" ref="M60">IF(OR(L60="",G60=""),"",INDEX($X$13:$AA$16,L60,G60*2))</f>
        <v/>
      </c>
      <c r="N60" s="41"/>
      <c r="Q60" s="1" t="str">
        <f t="shared" si="2"/>
        <v/>
      </c>
    </row>
    <row r="61" spans="3:17">
      <c r="C61" s="23" t="str">
        <f t="shared" si="1"/>
        <v/>
      </c>
      <c r="D61" s="31"/>
      <c r="E61" s="32"/>
      <c r="F61" s="33"/>
      <c r="G61" s="33"/>
      <c r="H61" s="6" t="str" cm="1">
        <f t="array" ref="H61">_xlfn.IFS(G61="","",G61=1,"男",G61=2,"女")</f>
        <v/>
      </c>
      <c r="I61" s="33"/>
      <c r="J61" s="33"/>
      <c r="K61" s="6" t="str">
        <f t="shared" si="3"/>
        <v/>
      </c>
      <c r="L61" s="33"/>
      <c r="M61" s="6" t="str" cm="1">
        <f t="array" ref="M61">IF(OR(L61="",G61=""),"",INDEX($X$13:$AA$16,L61,G61*2))</f>
        <v/>
      </c>
      <c r="N61" s="41"/>
      <c r="Q61" s="1" t="str">
        <f t="shared" si="2"/>
        <v/>
      </c>
    </row>
    <row r="62" spans="3:17">
      <c r="C62" s="23" t="str">
        <f t="shared" si="1"/>
        <v/>
      </c>
      <c r="D62" s="31"/>
      <c r="E62" s="32"/>
      <c r="F62" s="33"/>
      <c r="G62" s="33"/>
      <c r="H62" s="6" t="str" cm="1">
        <f t="array" ref="H62">_xlfn.IFS(G62="","",G62=1,"男",G62=2,"女")</f>
        <v/>
      </c>
      <c r="I62" s="33"/>
      <c r="J62" s="33"/>
      <c r="K62" s="6" t="str">
        <f t="shared" si="3"/>
        <v/>
      </c>
      <c r="L62" s="33"/>
      <c r="M62" s="6" t="str" cm="1">
        <f t="array" ref="M62">IF(OR(L62="",G62=""),"",INDEX($X$13:$AA$16,L62,G62*2))</f>
        <v/>
      </c>
      <c r="N62" s="41"/>
      <c r="Q62" s="1" t="str">
        <f t="shared" si="2"/>
        <v/>
      </c>
    </row>
    <row r="63" spans="3:17" ht="14.25" thickBot="1">
      <c r="C63" s="25" t="str">
        <f t="shared" si="1"/>
        <v/>
      </c>
      <c r="D63" s="37"/>
      <c r="E63" s="38"/>
      <c r="F63" s="39"/>
      <c r="G63" s="39"/>
      <c r="H63" s="9" t="str" cm="1">
        <f t="array" ref="H63">_xlfn.IFS(G63="","",G63=1,"男",G63=2,"女")</f>
        <v/>
      </c>
      <c r="I63" s="39"/>
      <c r="J63" s="39"/>
      <c r="K63" s="9" t="str">
        <f t="shared" si="3"/>
        <v/>
      </c>
      <c r="L63" s="39"/>
      <c r="M63" s="9" t="str" cm="1">
        <f t="array" ref="M63">IF(OR(L63="",G63=""),"",INDEX($X$13:$AA$16,L63,G63*2))</f>
        <v/>
      </c>
      <c r="N63" s="43"/>
      <c r="Q63" s="1" t="str">
        <f t="shared" si="2"/>
        <v/>
      </c>
    </row>
  </sheetData>
  <sheetProtection selectLockedCells="1"/>
  <sortState xmlns:xlrd2="http://schemas.microsoft.com/office/spreadsheetml/2017/richdata2" ref="D14:N14">
    <sortCondition ref="G14"/>
  </sortState>
  <mergeCells count="18">
    <mergeCell ref="C12:N12"/>
    <mergeCell ref="A3:B4"/>
    <mergeCell ref="A5:B5"/>
    <mergeCell ref="D3:D4"/>
    <mergeCell ref="E3:H4"/>
    <mergeCell ref="E5:H5"/>
    <mergeCell ref="I5:K5"/>
    <mergeCell ref="M5:N5"/>
    <mergeCell ref="M3:N4"/>
    <mergeCell ref="E7:H7"/>
    <mergeCell ref="E8:H8"/>
    <mergeCell ref="E9:H9"/>
    <mergeCell ref="C1:J2"/>
    <mergeCell ref="K1:N2"/>
    <mergeCell ref="C3:C4"/>
    <mergeCell ref="I3:K4"/>
    <mergeCell ref="P3:P4"/>
    <mergeCell ref="O3:O4"/>
  </mergeCells>
  <phoneticPr fontId="1"/>
  <conditionalFormatting sqref="A5:B5 D5:K5 E8:H9 D14:G63 I14:J63 L14:L63 N14:N63">
    <cfRule type="containsBlanks" dxfId="6" priority="1">
      <formula>LEN(TRIM(A5))=0</formula>
    </cfRule>
  </conditionalFormatting>
  <conditionalFormatting sqref="M14:M63">
    <cfRule type="cellIs" dxfId="5" priority="7" operator="equal">
      <formula>$AA$16</formula>
    </cfRule>
  </conditionalFormatting>
  <conditionalFormatting sqref="Q1">
    <cfRule type="cellIs" dxfId="4" priority="3" operator="equal">
      <formula>"エラーあり"</formula>
    </cfRule>
  </conditionalFormatting>
  <conditionalFormatting sqref="Q5">
    <cfRule type="cellIs" dxfId="3" priority="2" operator="equal">
      <formula>"責任者記載漏れ"</formula>
    </cfRule>
    <cfRule type="cellIs" dxfId="2" priority="5" operator="equal">
      <formula>"人数エラー"</formula>
    </cfRule>
  </conditionalFormatting>
  <conditionalFormatting sqref="Q13">
    <cfRule type="cellIs" dxfId="1" priority="4" operator="equal">
      <formula>"記載エラー"</formula>
    </cfRule>
  </conditionalFormatting>
  <conditionalFormatting sqref="Q14:Q63">
    <cfRule type="cellIs" dxfId="0" priority="6" operator="equal">
      <formula>"個人ナンバーエラー？"</formula>
    </cfRule>
  </conditionalFormatting>
  <dataValidations count="6">
    <dataValidation type="whole" imeMode="off" allowBlank="1" showInputMessage="1" showErrorMessage="1" sqref="N14:N63" xr:uid="{19C032BC-CBD6-4EFC-B1C9-37ED639D3B08}">
      <formula1>0</formula1>
      <formula2>590000</formula2>
    </dataValidation>
    <dataValidation type="whole" imeMode="off" allowBlank="1" showInputMessage="1" showErrorMessage="1" sqref="L14:L63" xr:uid="{8EF9B5AD-15B9-4ADD-A6C8-898048CEF767}">
      <formula1>1</formula1>
      <formula2>4</formula2>
    </dataValidation>
    <dataValidation type="list" imeMode="off" allowBlank="1" showInputMessage="1" showErrorMessage="1" sqref="G14:G63" xr:uid="{9100C9E0-B410-4077-B34C-DC4737EBA369}">
      <formula1>"1,2"</formula1>
    </dataValidation>
    <dataValidation imeMode="off" allowBlank="1" showInputMessage="1" showErrorMessage="1" sqref="E14:E63 J14:J63 D5 I5:K5" xr:uid="{DD599116-7780-49C1-8981-5B607F18CB55}"/>
    <dataValidation type="list" imeMode="on" allowBlank="1" showInputMessage="1" showErrorMessage="1" sqref="I14:I63" xr:uid="{C2E845C2-1790-4480-AA85-410A712B0CA4}">
      <formula1>"中学,高校,大学,一般"</formula1>
    </dataValidation>
    <dataValidation imeMode="on" allowBlank="1" showInputMessage="1" showErrorMessage="1" sqref="D14:D63 F14:F63 E5:H5 A5:B5" xr:uid="{DD3C62CE-B448-4D3A-8155-2854FBF54E51}"/>
  </dataValidations>
  <pageMargins left="0.47244094488188981" right="0.23622047244094491" top="0.51181102362204722" bottom="0.47244094488188981" header="0.31496062992125984" footer="0.31496062992125984"/>
  <pageSetup paperSize="9" scale="75" orientation="portrait" horizontalDpi="300" verticalDpi="300" r:id="rId1"/>
  <headerFooter>
    <oddFooter>&amp;R&amp;A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2026-08-17T07:37:53Z</dcterms:modified>
</cp:coreProperties>
</file>