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codeName="ThisWorkbook" defaultThemeVersion="124226"/>
  <xr:revisionPtr revIDLastSave="0" documentId="13_ncr:1_{CAFCFE1D-E7AD-40D3-B55D-2791D43E6D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2" r:id="rId1"/>
  </sheets>
  <definedNames>
    <definedName name="_xlnm.Print_Area" localSheetId="0">Sheet1!$A$1:$Q$59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" i="2" l="1"/>
  <c r="H11" i="2" a="1"/>
  <c r="H11" i="2" s="1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H14" i="2" a="1"/>
  <c r="H14" i="2" s="1"/>
  <c r="M59" i="2"/>
  <c r="M59" i="2" a="1"/>
  <c r="M58" i="2" a="1"/>
  <c r="M58" i="2" s="1"/>
  <c r="M57" i="2" a="1"/>
  <c r="M57" i="2" s="1"/>
  <c r="M56" i="2" a="1"/>
  <c r="M56" i="2" s="1"/>
  <c r="M55" i="2" a="1"/>
  <c r="M55" i="2" s="1"/>
  <c r="M54" i="2" a="1"/>
  <c r="M54" i="2" s="1"/>
  <c r="M53" i="2" a="1"/>
  <c r="M53" i="2" s="1"/>
  <c r="M52" i="2" a="1"/>
  <c r="M52" i="2" s="1"/>
  <c r="M51" i="2" a="1"/>
  <c r="M51" i="2" s="1"/>
  <c r="M50" i="2" a="1"/>
  <c r="M50" i="2" s="1"/>
  <c r="M49" i="2" a="1"/>
  <c r="M49" i="2" s="1"/>
  <c r="M48" i="2" a="1"/>
  <c r="M48" i="2" s="1"/>
  <c r="M47" i="2" a="1"/>
  <c r="M47" i="2" s="1"/>
  <c r="M46" i="2" a="1"/>
  <c r="M46" i="2" s="1"/>
  <c r="M45" i="2" a="1"/>
  <c r="M45" i="2" s="1"/>
  <c r="M44" i="2" a="1"/>
  <c r="M44" i="2" s="1"/>
  <c r="M43" i="2"/>
  <c r="M43" i="2" a="1"/>
  <c r="M42" i="2" a="1"/>
  <c r="M42" i="2" s="1"/>
  <c r="M41" i="2" a="1"/>
  <c r="M41" i="2" s="1"/>
  <c r="M40" i="2" a="1"/>
  <c r="M40" i="2" s="1"/>
  <c r="M39" i="2" a="1"/>
  <c r="M39" i="2" s="1"/>
  <c r="M38" i="2" a="1"/>
  <c r="M38" i="2" s="1"/>
  <c r="M37" i="2" a="1"/>
  <c r="M37" i="2" s="1"/>
  <c r="C37" i="2" s="1"/>
  <c r="M36" i="2" a="1"/>
  <c r="M36" i="2" s="1"/>
  <c r="M35" i="2" a="1"/>
  <c r="M35" i="2" s="1"/>
  <c r="M34" i="2" a="1"/>
  <c r="M34" i="2" s="1"/>
  <c r="M33" i="2" a="1"/>
  <c r="M33" i="2" s="1"/>
  <c r="M32" i="2" a="1"/>
  <c r="M32" i="2" s="1"/>
  <c r="M31" i="2" a="1"/>
  <c r="M31" i="2" s="1"/>
  <c r="M30" i="2" a="1"/>
  <c r="M30" i="2" s="1"/>
  <c r="M29" i="2" a="1"/>
  <c r="M29" i="2" s="1"/>
  <c r="C29" i="2" s="1"/>
  <c r="M28" i="2" a="1"/>
  <c r="M28" i="2" s="1"/>
  <c r="M27" i="2" a="1"/>
  <c r="M27" i="2" s="1"/>
  <c r="M26" i="2" a="1"/>
  <c r="M26" i="2" s="1"/>
  <c r="M25" i="2" a="1"/>
  <c r="M25" i="2" s="1"/>
  <c r="M24" i="2" a="1"/>
  <c r="M24" i="2" s="1"/>
  <c r="M23" i="2" a="1"/>
  <c r="M23" i="2" s="1"/>
  <c r="M22" i="2" a="1"/>
  <c r="M22" i="2" s="1"/>
  <c r="M21" i="2" a="1"/>
  <c r="M21" i="2" s="1"/>
  <c r="C21" i="2" s="1"/>
  <c r="M20" i="2" a="1"/>
  <c r="M20" i="2" s="1"/>
  <c r="M19" i="2" a="1"/>
  <c r="M19" i="2" s="1"/>
  <c r="M18" i="2" a="1"/>
  <c r="M18" i="2" s="1"/>
  <c r="M17" i="2" a="1"/>
  <c r="M17" i="2" s="1"/>
  <c r="M16" i="2" a="1"/>
  <c r="M16" i="2" s="1"/>
  <c r="M15" i="2" a="1"/>
  <c r="M15" i="2" s="1"/>
  <c r="M14" i="2" a="1"/>
  <c r="M14" i="2" s="1"/>
  <c r="M13" i="2" a="1"/>
  <c r="M13" i="2" s="1"/>
  <c r="M12" i="2" a="1"/>
  <c r="M12" i="2" s="1"/>
  <c r="M11" i="2" a="1"/>
  <c r="M11" i="2" s="1"/>
  <c r="M10" i="2" a="1"/>
  <c r="M10" i="2" s="1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C45" i="2" s="1"/>
  <c r="Q44" i="2"/>
  <c r="C44" i="2" s="1"/>
  <c r="Q43" i="2"/>
  <c r="Q42" i="2"/>
  <c r="Q41" i="2"/>
  <c r="Q40" i="2"/>
  <c r="Q39" i="2"/>
  <c r="Q38" i="2"/>
  <c r="Q37" i="2"/>
  <c r="Q36" i="2"/>
  <c r="C36" i="2" s="1"/>
  <c r="Q35" i="2"/>
  <c r="Q34" i="2"/>
  <c r="Q33" i="2"/>
  <c r="Q32" i="2"/>
  <c r="Q31" i="2"/>
  <c r="Q30" i="2"/>
  <c r="Q29" i="2"/>
  <c r="Q28" i="2"/>
  <c r="C28" i="2" s="1"/>
  <c r="Q27" i="2"/>
  <c r="Q26" i="2"/>
  <c r="Q25" i="2"/>
  <c r="Q24" i="2"/>
  <c r="Q23" i="2"/>
  <c r="Q22" i="2"/>
  <c r="Q21" i="2"/>
  <c r="Q20" i="2"/>
  <c r="C20" i="2" s="1"/>
  <c r="Q19" i="2"/>
  <c r="Q18" i="2"/>
  <c r="Q17" i="2"/>
  <c r="Q16" i="2"/>
  <c r="Q15" i="2"/>
  <c r="Q14" i="2"/>
  <c r="Q13" i="2"/>
  <c r="Q12" i="2"/>
  <c r="Q11" i="2"/>
  <c r="P5" i="2"/>
  <c r="O5" i="2"/>
  <c r="K11" i="2"/>
  <c r="H59" i="2" a="1"/>
  <c r="H59" i="2" s="1"/>
  <c r="H58" i="2" a="1"/>
  <c r="H58" i="2" s="1"/>
  <c r="H57" i="2" a="1"/>
  <c r="H57" i="2" s="1"/>
  <c r="H56" i="2" a="1"/>
  <c r="H56" i="2" s="1"/>
  <c r="C56" i="2" s="1"/>
  <c r="H55" i="2" a="1"/>
  <c r="H55" i="2" s="1"/>
  <c r="H54" i="2" a="1"/>
  <c r="H54" i="2" s="1"/>
  <c r="H53" i="2" a="1"/>
  <c r="H53" i="2" s="1"/>
  <c r="H52" i="2" a="1"/>
  <c r="H52" i="2" s="1"/>
  <c r="H51" i="2" a="1"/>
  <c r="H51" i="2" s="1"/>
  <c r="H50" i="2" a="1"/>
  <c r="H50" i="2" s="1"/>
  <c r="H49" i="2" a="1"/>
  <c r="H49" i="2" s="1"/>
  <c r="H48" i="2" a="1"/>
  <c r="H48" i="2" s="1"/>
  <c r="C48" i="2" s="1"/>
  <c r="H47" i="2" a="1"/>
  <c r="H47" i="2" s="1"/>
  <c r="H46" i="2" a="1"/>
  <c r="H46" i="2" s="1"/>
  <c r="H45" i="2" a="1"/>
  <c r="H45" i="2" s="1"/>
  <c r="H44" i="2" a="1"/>
  <c r="H44" i="2" s="1"/>
  <c r="H43" i="2" a="1"/>
  <c r="H43" i="2" s="1"/>
  <c r="H42" i="2" a="1"/>
  <c r="H42" i="2" s="1"/>
  <c r="H41" i="2" a="1"/>
  <c r="H41" i="2" s="1"/>
  <c r="H40" i="2" a="1"/>
  <c r="H40" i="2" s="1"/>
  <c r="C40" i="2" s="1"/>
  <c r="H39" i="2" a="1"/>
  <c r="H39" i="2" s="1"/>
  <c r="H38" i="2" a="1"/>
  <c r="H38" i="2" s="1"/>
  <c r="H37" i="2" a="1"/>
  <c r="H37" i="2" s="1"/>
  <c r="H36" i="2" a="1"/>
  <c r="H36" i="2" s="1"/>
  <c r="H35" i="2" a="1"/>
  <c r="H35" i="2" s="1"/>
  <c r="H34" i="2" a="1"/>
  <c r="H34" i="2" s="1"/>
  <c r="H33" i="2" a="1"/>
  <c r="H33" i="2" s="1"/>
  <c r="H32" i="2" a="1"/>
  <c r="H32" i="2" s="1"/>
  <c r="C32" i="2" s="1"/>
  <c r="H31" i="2" a="1"/>
  <c r="H31" i="2" s="1"/>
  <c r="H30" i="2" a="1"/>
  <c r="H30" i="2" s="1"/>
  <c r="H29" i="2" a="1"/>
  <c r="H29" i="2" s="1"/>
  <c r="H28" i="2" a="1"/>
  <c r="H28" i="2" s="1"/>
  <c r="H27" i="2" a="1"/>
  <c r="H27" i="2" s="1"/>
  <c r="H26" i="2" a="1"/>
  <c r="H26" i="2" s="1"/>
  <c r="H25" i="2" a="1"/>
  <c r="H25" i="2" s="1"/>
  <c r="H24" i="2" a="1"/>
  <c r="H24" i="2" s="1"/>
  <c r="C24" i="2" s="1"/>
  <c r="H23" i="2" a="1"/>
  <c r="H23" i="2" s="1"/>
  <c r="H22" i="2" a="1"/>
  <c r="H22" i="2" s="1"/>
  <c r="H21" i="2" a="1"/>
  <c r="H21" i="2" s="1"/>
  <c r="H20" i="2" a="1"/>
  <c r="H20" i="2" s="1"/>
  <c r="H19" i="2" a="1"/>
  <c r="H19" i="2" s="1"/>
  <c r="H18" i="2" a="1"/>
  <c r="H18" i="2" s="1"/>
  <c r="H17" i="2" a="1"/>
  <c r="H17" i="2" s="1"/>
  <c r="H16" i="2" a="1"/>
  <c r="H16" i="2" s="1"/>
  <c r="C16" i="2" s="1"/>
  <c r="H15" i="2" a="1"/>
  <c r="H15" i="2" s="1"/>
  <c r="H13" i="2" a="1"/>
  <c r="H13" i="2" s="1"/>
  <c r="H12" i="2" a="1"/>
  <c r="H12" i="2" s="1"/>
  <c r="H10" i="2" a="1"/>
  <c r="H10" i="2" s="1"/>
  <c r="K14" i="2"/>
  <c r="K13" i="2"/>
  <c r="K12" i="2"/>
  <c r="K10" i="2"/>
  <c r="Y6" i="2"/>
  <c r="C26" i="2" l="1"/>
  <c r="C42" i="2"/>
  <c r="C58" i="2"/>
  <c r="C12" i="2"/>
  <c r="C19" i="2"/>
  <c r="C27" i="2"/>
  <c r="C35" i="2"/>
  <c r="C43" i="2"/>
  <c r="C51" i="2"/>
  <c r="C59" i="2"/>
  <c r="C57" i="2"/>
  <c r="C49" i="2"/>
  <c r="C18" i="2"/>
  <c r="C34" i="2"/>
  <c r="C50" i="2"/>
  <c r="C52" i="2"/>
  <c r="C53" i="2"/>
  <c r="C14" i="2"/>
  <c r="C22" i="2"/>
  <c r="C30" i="2"/>
  <c r="C38" i="2"/>
  <c r="C46" i="2"/>
  <c r="C54" i="2"/>
  <c r="C13" i="2"/>
  <c r="C15" i="2"/>
  <c r="C23" i="2"/>
  <c r="C39" i="2"/>
  <c r="C55" i="2"/>
  <c r="C17" i="2"/>
  <c r="C25" i="2"/>
  <c r="C33" i="2"/>
  <c r="C41" i="2"/>
  <c r="C31" i="2"/>
  <c r="C47" i="2"/>
  <c r="C10" i="2"/>
  <c r="C11" i="2"/>
  <c r="M5" i="2"/>
  <c r="Q5" i="2" l="1"/>
  <c r="Q9" i="2"/>
  <c r="Q1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5" authorId="0" shapeId="0" xr:uid="{DE2B7584-33FC-408F-950A-61817C53AB93}">
      <text>
        <r>
          <rPr>
            <b/>
            <sz val="12"/>
            <color indexed="81"/>
            <rFont val="ＭＳ Ｐゴシック"/>
            <family val="3"/>
            <charset val="128"/>
          </rPr>
          <t>全角</t>
        </r>
        <r>
          <rPr>
            <sz val="12"/>
            <color indexed="81"/>
            <rFont val="ＭＳ Ｐゴシック"/>
            <family val="3"/>
            <charset val="128"/>
          </rPr>
          <t xml:space="preserve">
学校名は
　○○中
　□□高
　△△大</t>
        </r>
      </text>
    </comment>
    <comment ref="D5" authorId="0" shapeId="0" xr:uid="{B6B6F8CD-91BB-4CA7-BC58-B71D9D059FE8}">
      <text>
        <r>
          <rPr>
            <b/>
            <sz val="9"/>
            <color indexed="81"/>
            <rFont val="ＭＳ Ｐゴシック"/>
            <family val="3"/>
            <charset val="128"/>
          </rPr>
          <t>５英数半角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>中　学　→１
高　校　→２
※競技役員「なし」の場合　→３
大学・一般　→３</t>
        </r>
      </text>
    </comment>
    <comment ref="D10" authorId="0" shapeId="0" xr:uid="{FE5296CD-CAF4-4F62-82D1-3B0BAE02BD04}">
      <text>
        <r>
          <rPr>
            <b/>
            <sz val="9"/>
            <color indexed="81"/>
            <rFont val="MS P ゴシック"/>
            <family val="3"/>
            <charset val="128"/>
          </rPr>
          <t>所属陸協を記入
　兵庫陸協→兵庫
　大阪陸協→大阪</t>
        </r>
      </text>
    </comment>
    <comment ref="E10" authorId="0" shapeId="0" xr:uid="{F56012FC-16F7-4FBB-8027-46C0B8D6BE6A}">
      <text>
        <r>
          <rPr>
            <b/>
            <sz val="11"/>
            <color indexed="81"/>
            <rFont val="ＭＳ Ｐゴシック"/>
            <family val="3"/>
            <charset val="128"/>
          </rPr>
          <t>英数半角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>中学　：　学校番号と個人番号 → 113-45
高校　：　個人番号３桁or４桁 　 → 3283
大学　：　地区番号と個人番号 → 6-246
一般　：　登録番号　             →　104</t>
        </r>
      </text>
    </comment>
    <comment ref="F10" authorId="0" shapeId="0" xr:uid="{86B3C043-E0A6-4048-91C2-21B14AC8609F}">
      <text>
        <r>
          <rPr>
            <b/>
            <sz val="11"/>
            <color indexed="81"/>
            <rFont val="ＭＳ Ｐゴシック"/>
            <family val="3"/>
            <charset val="128"/>
          </rPr>
          <t>全角</t>
        </r>
        <r>
          <rPr>
            <sz val="11"/>
            <color indexed="81"/>
            <rFont val="ＭＳ Ｐゴシック"/>
            <family val="3"/>
            <charset val="128"/>
          </rPr>
          <t xml:space="preserve">
姓と名の間は全角１マス</t>
        </r>
      </text>
    </comment>
    <comment ref="J10" authorId="0" shapeId="0" xr:uid="{E31A81DC-B280-4E11-9D3F-A4C5941F37B5}">
      <text>
        <r>
          <rPr>
            <b/>
            <sz val="11"/>
            <color indexed="81"/>
            <rFont val="ＭＳ Ｐゴシック"/>
            <family val="3"/>
            <charset val="128"/>
          </rPr>
          <t xml:space="preserve">英数半角
</t>
        </r>
        <r>
          <rPr>
            <sz val="11"/>
            <color indexed="81"/>
            <rFont val="ＭＳ Ｐゴシック"/>
            <family val="3"/>
            <charset val="128"/>
          </rPr>
          <t>大学院はＭをつける
一般は空欄で</t>
        </r>
      </text>
    </comment>
    <comment ref="L10" authorId="0" shapeId="0" xr:uid="{0C96C4EF-C51A-4EDC-8DF0-DAFC46047D98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英数半角
</t>
        </r>
        <r>
          <rPr>
            <sz val="9"/>
            <color indexed="81"/>
            <rFont val="ＭＳ Ｐゴシック"/>
            <family val="3"/>
            <charset val="128"/>
          </rPr>
          <t>８００ｍ・・・・・・１
１５００ｍ・・・・・２
３０００ｍ……３
５０００ｍ……４</t>
        </r>
      </text>
    </comment>
    <comment ref="N10" authorId="0" shapeId="0" xr:uid="{87D32E93-398D-4909-9509-02615C77B629}">
      <text>
        <r>
          <rPr>
            <b/>
            <sz val="11"/>
            <color indexed="81"/>
            <rFont val="ＭＳ Ｐゴシック"/>
            <family val="3"/>
            <charset val="128"/>
          </rPr>
          <t>英数半角で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sz val="9"/>
            <color indexed="81"/>
            <rFont val="ＭＳ Ｐゴシック"/>
            <family val="3"/>
            <charset val="128"/>
          </rPr>
          <t xml:space="preserve"> </t>
        </r>
        <r>
          <rPr>
            <sz val="11"/>
            <color indexed="81"/>
            <rFont val="ＭＳ Ｐゴシック"/>
            <family val="3"/>
            <charset val="128"/>
          </rPr>
          <t xml:space="preserve"> 9分34秒12→  93412
16分53秒24→165324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<sst xmlns="http://schemas.openxmlformats.org/spreadsheetml/2006/main" count="42" uniqueCount="38">
  <si>
    <t>団体名</t>
    <rPh sb="0" eb="3">
      <t>ダンタイメイ</t>
    </rPh>
    <phoneticPr fontId="1"/>
  </si>
  <si>
    <t>申込み責任者</t>
    <rPh sb="0" eb="2">
      <t>モウシコ</t>
    </rPh>
    <rPh sb="3" eb="6">
      <t>セキニンシャ</t>
    </rPh>
    <phoneticPr fontId="1"/>
  </si>
  <si>
    <t>男子</t>
    <rPh sb="0" eb="2">
      <t>ダンシ</t>
    </rPh>
    <phoneticPr fontId="1"/>
  </si>
  <si>
    <t>名前</t>
    <rPh sb="0" eb="2">
      <t>ナマエ</t>
    </rPh>
    <phoneticPr fontId="1"/>
  </si>
  <si>
    <t>学年</t>
    <rPh sb="0" eb="2">
      <t>ガクネン</t>
    </rPh>
    <phoneticPr fontId="1"/>
  </si>
  <si>
    <t>種目名</t>
    <rPh sb="0" eb="2">
      <t>シュモク</t>
    </rPh>
    <rPh sb="2" eb="3">
      <t>メイ</t>
    </rPh>
    <phoneticPr fontId="1"/>
  </si>
  <si>
    <t>申込記録</t>
    <rPh sb="0" eb="2">
      <t>モウシコミ</t>
    </rPh>
    <rPh sb="2" eb="4">
      <t>キロク</t>
    </rPh>
    <phoneticPr fontId="1"/>
  </si>
  <si>
    <t>女子</t>
    <rPh sb="0" eb="2">
      <t>ジョシ</t>
    </rPh>
    <phoneticPr fontId="1"/>
  </si>
  <si>
    <t>種目
番号</t>
    <rPh sb="0" eb="2">
      <t>シュモク</t>
    </rPh>
    <rPh sb="3" eb="5">
      <t>バンゴウ</t>
    </rPh>
    <phoneticPr fontId="1"/>
  </si>
  <si>
    <t>申込種別</t>
    <rPh sb="0" eb="2">
      <t>モウシコ</t>
    </rPh>
    <rPh sb="2" eb="4">
      <t>シュベツ</t>
    </rPh>
    <phoneticPr fontId="1"/>
  </si>
  <si>
    <t>No.</t>
    <phoneticPr fontId="1"/>
  </si>
  <si>
    <t>申込み料</t>
    <rPh sb="0" eb="2">
      <t>モウシコ</t>
    </rPh>
    <rPh sb="3" eb="4">
      <t>リョウ</t>
    </rPh>
    <phoneticPr fontId="1"/>
  </si>
  <si>
    <t>女1500m</t>
    <rPh sb="0" eb="1">
      <t>ジョ</t>
    </rPh>
    <phoneticPr fontId="1"/>
  </si>
  <si>
    <t>種別</t>
    <rPh sb="0" eb="2">
      <t>シュベツ</t>
    </rPh>
    <phoneticPr fontId="1"/>
  </si>
  <si>
    <t>中学</t>
    <rPh sb="0" eb="2">
      <t>チュウガク</t>
    </rPh>
    <phoneticPr fontId="1"/>
  </si>
  <si>
    <t>高校</t>
    <rPh sb="0" eb="2">
      <t>コウコウ</t>
    </rPh>
    <phoneticPr fontId="1"/>
  </si>
  <si>
    <t>大学・一般</t>
    <rPh sb="0" eb="2">
      <t>ダイガク</t>
    </rPh>
    <rPh sb="3" eb="5">
      <t>イッパン</t>
    </rPh>
    <phoneticPr fontId="1"/>
  </si>
  <si>
    <t>2026年度</t>
    <rPh sb="4" eb="6">
      <t>ネンド</t>
    </rPh>
    <phoneticPr fontId="1"/>
  </si>
  <si>
    <t>所属</t>
    <rPh sb="0" eb="2">
      <t>ショゾク</t>
    </rPh>
    <phoneticPr fontId="1"/>
  </si>
  <si>
    <t>男800m</t>
    <rPh sb="0" eb="1">
      <t>ダン</t>
    </rPh>
    <phoneticPr fontId="1"/>
  </si>
  <si>
    <t>男1500m</t>
    <rPh sb="0" eb="1">
      <t>ダン</t>
    </rPh>
    <phoneticPr fontId="1"/>
  </si>
  <si>
    <t>男3000m</t>
    <rPh sb="0" eb="1">
      <t>オトコ</t>
    </rPh>
    <phoneticPr fontId="1"/>
  </si>
  <si>
    <t>男5000m</t>
    <rPh sb="0" eb="1">
      <t>オトコ</t>
    </rPh>
    <phoneticPr fontId="1"/>
  </si>
  <si>
    <t>女800m</t>
    <rPh sb="0" eb="1">
      <t>ジョ</t>
    </rPh>
    <phoneticPr fontId="1"/>
  </si>
  <si>
    <t>女3000m</t>
    <rPh sb="0" eb="1">
      <t>オンナ</t>
    </rPh>
    <phoneticPr fontId="1"/>
  </si>
  <si>
    <t>競技役員</t>
    <rPh sb="0" eb="4">
      <t>キョウギヤクイン</t>
    </rPh>
    <phoneticPr fontId="1"/>
  </si>
  <si>
    <t>あり</t>
    <phoneticPr fontId="1"/>
  </si>
  <si>
    <t>なし</t>
    <phoneticPr fontId="1"/>
  </si>
  <si>
    <t>競技
役員</t>
    <rPh sb="0" eb="2">
      <t>キョウギ</t>
    </rPh>
    <rPh sb="3" eb="5">
      <t>ヤクイン</t>
    </rPh>
    <phoneticPr fontId="1"/>
  </si>
  <si>
    <t>校種</t>
    <rPh sb="0" eb="2">
      <t>コウシュ</t>
    </rPh>
    <phoneticPr fontId="1"/>
  </si>
  <si>
    <t>性別
番号</t>
    <rPh sb="0" eb="2">
      <t>セイベツ</t>
    </rPh>
    <rPh sb="3" eb="5">
      <t>バンゴウ</t>
    </rPh>
    <phoneticPr fontId="1"/>
  </si>
  <si>
    <t>性別</t>
    <rPh sb="0" eb="2">
      <t>セイベツ</t>
    </rPh>
    <phoneticPr fontId="1"/>
  </si>
  <si>
    <t>人数</t>
    <rPh sb="0" eb="2">
      <t>ニンズウ</t>
    </rPh>
    <phoneticPr fontId="1"/>
  </si>
  <si>
    <t>選手入力</t>
    <rPh sb="0" eb="4">
      <t>センシュニュウリョク</t>
    </rPh>
    <phoneticPr fontId="1"/>
  </si>
  <si>
    <t>入力エラー</t>
    <rPh sb="0" eb="2">
      <t>ニュウリョク</t>
    </rPh>
    <phoneticPr fontId="1"/>
  </si>
  <si>
    <t>電話番号</t>
    <rPh sb="0" eb="4">
      <t>デンワバンゴウ</t>
    </rPh>
    <phoneticPr fontId="1"/>
  </si>
  <si>
    <t>第３回　尼崎中長距離記録会　事前申込用紙</t>
    <rPh sb="0" eb="1">
      <t>ダイ</t>
    </rPh>
    <rPh sb="2" eb="3">
      <t>カイ</t>
    </rPh>
    <rPh sb="4" eb="6">
      <t>アマガサキ</t>
    </rPh>
    <rPh sb="6" eb="10">
      <t>チュウチョウキョリ</t>
    </rPh>
    <rPh sb="10" eb="13">
      <t>キロクカイ</t>
    </rPh>
    <rPh sb="14" eb="16">
      <t>ジゼン</t>
    </rPh>
    <rPh sb="16" eb="18">
      <t>モウシコミ</t>
    </rPh>
    <rPh sb="18" eb="20">
      <t>ヨウシ</t>
    </rPh>
    <phoneticPr fontId="1"/>
  </si>
  <si>
    <t>締切：７月３日（金）17：00</t>
    <rPh sb="0" eb="2">
      <t>シメキリ</t>
    </rPh>
    <rPh sb="4" eb="5">
      <t>ガツ</t>
    </rPh>
    <rPh sb="6" eb="7">
      <t>ニチ</t>
    </rPh>
    <rPh sb="8" eb="9">
      <t>キン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</si>
</sst>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6"/>
      <color theme="1"/>
      <name val="ＭＳ ゴシック"/>
      <family val="3"/>
      <charset val="128"/>
    </font>
    <font>
      <sz val="11"/>
      <color theme="0"/>
      <name val="ＭＳ 明朝"/>
      <family val="1"/>
      <charset val="128"/>
    </font>
    <font>
      <sz val="12"/>
      <color indexed="81"/>
      <name val="ＭＳ Ｐゴシック"/>
      <family val="3"/>
      <charset val="128"/>
    </font>
    <font>
      <sz val="11"/>
      <color indexed="81"/>
      <name val="ＭＳ Ｐゴシック"/>
      <family val="3"/>
      <charset val="128"/>
    </font>
    <font>
      <b/>
      <sz val="11"/>
      <color indexed="81"/>
      <name val="ＭＳ Ｐゴシック"/>
      <family val="3"/>
      <charset val="128"/>
    </font>
    <font>
      <b/>
      <sz val="12"/>
      <color indexed="8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sz val="11"/>
      <color rgb="FFFF0000"/>
      <name val="ＭＳ 明朝"/>
      <family val="1"/>
      <charset val="128"/>
    </font>
    <font>
      <b/>
      <i/>
      <u val="double"/>
      <sz val="14"/>
      <color rgb="FFFF0000"/>
      <name val="ＭＳ Ｐゴシック"/>
      <family val="3"/>
      <charset val="128"/>
      <scheme val="minor"/>
    </font>
    <font>
      <sz val="8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right" vertical="center"/>
      <protection locked="0"/>
    </xf>
    <xf numFmtId="0" fontId="2" fillId="2" borderId="7" xfId="0" applyFont="1" applyFill="1" applyBorder="1" applyAlignment="1" applyProtection="1">
      <alignment horizontal="right" vertical="center"/>
      <protection locked="0"/>
    </xf>
    <xf numFmtId="0" fontId="2" fillId="2" borderId="10" xfId="0" applyFont="1" applyFill="1" applyBorder="1" applyAlignment="1" applyProtection="1">
      <alignment horizontal="right" vertical="center"/>
      <protection locked="0"/>
    </xf>
    <xf numFmtId="0" fontId="2" fillId="2" borderId="13" xfId="0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horizontal="right" vertical="center"/>
    </xf>
    <xf numFmtId="0" fontId="15" fillId="0" borderId="0" xfId="0" applyFont="1">
      <alignment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13" fillId="0" borderId="0" xfId="0" applyFont="1" applyAlignment="1">
      <alignment vertical="center" shrinkToFit="1"/>
    </xf>
    <xf numFmtId="0" fontId="2" fillId="0" borderId="0" xfId="0" applyFont="1" applyAlignment="1">
      <alignment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" fillId="2" borderId="5" xfId="0" applyFont="1" applyFill="1" applyBorder="1" applyAlignment="1" applyProtection="1">
      <alignment horizontal="center" vertical="center" shrinkToFit="1"/>
      <protection locked="0"/>
    </xf>
    <xf numFmtId="0" fontId="2" fillId="2" borderId="8" xfId="0" applyFont="1" applyFill="1" applyBorder="1" applyAlignment="1" applyProtection="1">
      <alignment horizontal="center" vertical="center" shrinkToFit="1"/>
      <protection locked="0"/>
    </xf>
    <xf numFmtId="0" fontId="2" fillId="2" borderId="11" xfId="0" applyFont="1" applyFill="1" applyBorder="1" applyAlignment="1" applyProtection="1">
      <alignment horizontal="center" vertical="center" shrinkToFit="1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2" fillId="0" borderId="2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  <protection locked="0"/>
    </xf>
    <xf numFmtId="49" fontId="2" fillId="2" borderId="5" xfId="0" applyNumberFormat="1" applyFont="1" applyFill="1" applyBorder="1" applyAlignment="1" applyProtection="1">
      <alignment horizontal="center" vertical="center"/>
      <protection locked="0"/>
    </xf>
    <xf numFmtId="49" fontId="2" fillId="2" borderId="8" xfId="0" applyNumberFormat="1" applyFont="1" applyFill="1" applyBorder="1" applyAlignment="1" applyProtection="1">
      <alignment horizontal="center" vertical="center"/>
      <protection locked="0"/>
    </xf>
    <xf numFmtId="49" fontId="2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2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 wrapText="1" shrinkToFit="1"/>
    </xf>
    <xf numFmtId="0" fontId="17" fillId="0" borderId="25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2" borderId="34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2" fillId="0" borderId="28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7" fillId="0" borderId="2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6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39914</xdr:colOff>
      <xdr:row>5</xdr:row>
      <xdr:rowOff>43117</xdr:rowOff>
    </xdr:from>
    <xdr:to>
      <xdr:col>4</xdr:col>
      <xdr:colOff>340178</xdr:colOff>
      <xdr:row>7</xdr:row>
      <xdr:rowOff>62807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F5A678D2-66D2-483A-BBEB-29DF776128F0}"/>
            </a:ext>
          </a:extLst>
        </xdr:cNvPr>
        <xdr:cNvSpPr/>
      </xdr:nvSpPr>
      <xdr:spPr>
        <a:xfrm>
          <a:off x="1309914" y="984278"/>
          <a:ext cx="969282" cy="291833"/>
        </a:xfrm>
        <a:prstGeom prst="wedgeRoundRectCallout">
          <a:avLst>
            <a:gd name="adj1" fmla="val -29083"/>
            <a:gd name="adj2" fmla="val 88124"/>
            <a:gd name="adj3" fmla="val 16667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必ず記入！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A9640-B7A6-41F0-A3CF-19F3AC5EE842}">
  <sheetPr codeName="Sheet1"/>
  <dimension ref="A1:AD59"/>
  <sheetViews>
    <sheetView tabSelected="1" view="pageBreakPreview" zoomScale="115" zoomScaleNormal="84" workbookViewId="0">
      <selection activeCell="E10" sqref="E10"/>
    </sheetView>
  </sheetViews>
  <sheetFormatPr defaultColWidth="9" defaultRowHeight="13.5"/>
  <cols>
    <col min="1" max="1" width="5" style="24" customWidth="1"/>
    <col min="2" max="2" width="7" style="1" customWidth="1"/>
    <col min="3" max="3" width="4.625" style="1" customWidth="1"/>
    <col min="4" max="4" width="8.75" style="1" customWidth="1"/>
    <col min="5" max="5" width="7.5" style="1" bestFit="1" customWidth="1"/>
    <col min="6" max="6" width="16" style="1" customWidth="1"/>
    <col min="7" max="10" width="4.625" style="1" customWidth="1"/>
    <col min="11" max="11" width="14.125" style="24" customWidth="1"/>
    <col min="12" max="12" width="4.625" style="1" customWidth="1"/>
    <col min="13" max="13" width="12.375" style="1" customWidth="1"/>
    <col min="14" max="14" width="10.625" style="1" customWidth="1"/>
    <col min="15" max="16" width="4.625" style="1" customWidth="1"/>
    <col min="17" max="17" width="10" style="1" customWidth="1"/>
    <col min="18" max="18" width="9.375" style="1" customWidth="1"/>
    <col min="19" max="23" width="9" style="1"/>
    <col min="24" max="24" width="9" style="1" customWidth="1"/>
    <col min="25" max="25" width="11.375" style="1" customWidth="1"/>
    <col min="26" max="27" width="9" style="1" customWidth="1"/>
    <col min="28" max="16384" width="9" style="1"/>
  </cols>
  <sheetData>
    <row r="1" spans="1:30">
      <c r="A1" s="23"/>
      <c r="B1" s="17" t="s">
        <v>17</v>
      </c>
      <c r="C1" s="43" t="s">
        <v>36</v>
      </c>
      <c r="D1" s="43"/>
      <c r="E1" s="43"/>
      <c r="F1" s="43"/>
      <c r="G1" s="43"/>
      <c r="H1" s="43"/>
      <c r="I1" s="43"/>
      <c r="J1" s="43"/>
      <c r="K1" s="44" t="s">
        <v>37</v>
      </c>
      <c r="L1" s="44"/>
      <c r="M1" s="44"/>
      <c r="N1" s="44"/>
      <c r="Q1" s="1" t="str">
        <f>IF(COUNTBLANK(Q5:Q59)=55,"エラーなし","エラーあり")</f>
        <v>エラーあり</v>
      </c>
      <c r="W1" s="8"/>
      <c r="X1" s="1" t="s">
        <v>13</v>
      </c>
      <c r="AB1" s="8"/>
      <c r="AC1" s="8"/>
    </row>
    <row r="2" spans="1:30" ht="14.25" thickBot="1">
      <c r="A2" s="23"/>
      <c r="B2" s="17"/>
      <c r="C2" s="43"/>
      <c r="D2" s="43"/>
      <c r="E2" s="43"/>
      <c r="F2" s="43"/>
      <c r="G2" s="43"/>
      <c r="H2" s="43"/>
      <c r="I2" s="43"/>
      <c r="J2" s="43"/>
      <c r="K2" s="44"/>
      <c r="L2" s="44"/>
      <c r="M2" s="44"/>
      <c r="N2" s="44"/>
      <c r="W2" s="8"/>
      <c r="AB2" s="8"/>
      <c r="AC2" s="8"/>
    </row>
    <row r="3" spans="1:30" ht="9" customHeight="1">
      <c r="A3" s="55" t="s">
        <v>0</v>
      </c>
      <c r="B3" s="56"/>
      <c r="C3" s="45" t="s">
        <v>28</v>
      </c>
      <c r="D3" s="61" t="s">
        <v>9</v>
      </c>
      <c r="E3" s="67" t="s">
        <v>1</v>
      </c>
      <c r="F3" s="63"/>
      <c r="G3" s="63"/>
      <c r="H3" s="56"/>
      <c r="I3" s="47" t="s">
        <v>35</v>
      </c>
      <c r="J3" s="47"/>
      <c r="K3" s="48"/>
      <c r="M3" s="49" t="s">
        <v>11</v>
      </c>
      <c r="N3" s="49"/>
      <c r="O3" s="49" t="s">
        <v>2</v>
      </c>
      <c r="P3" s="49" t="s">
        <v>7</v>
      </c>
      <c r="W3" s="8"/>
      <c r="X3" s="1">
        <v>1</v>
      </c>
      <c r="Y3" s="1" t="s">
        <v>14</v>
      </c>
      <c r="Z3" s="1">
        <v>500</v>
      </c>
      <c r="AB3" s="8"/>
      <c r="AC3" s="8"/>
    </row>
    <row r="4" spans="1:30" ht="9" customHeight="1">
      <c r="A4" s="57"/>
      <c r="B4" s="58"/>
      <c r="C4" s="46"/>
      <c r="D4" s="62"/>
      <c r="E4" s="68"/>
      <c r="F4" s="51"/>
      <c r="G4" s="51"/>
      <c r="H4" s="58"/>
      <c r="I4" s="49"/>
      <c r="J4" s="49"/>
      <c r="K4" s="50"/>
      <c r="M4" s="49"/>
      <c r="N4" s="49"/>
      <c r="O4" s="49"/>
      <c r="P4" s="49"/>
      <c r="Q4" s="33"/>
      <c r="R4" s="33"/>
      <c r="W4" s="8"/>
      <c r="X4" s="1">
        <v>2</v>
      </c>
      <c r="Y4" s="1" t="s">
        <v>15</v>
      </c>
      <c r="Z4" s="1">
        <v>700</v>
      </c>
      <c r="AB4" s="8"/>
      <c r="AC4" s="18"/>
      <c r="AD4" s="18"/>
    </row>
    <row r="5" spans="1:30" ht="28.5" customHeight="1" thickBot="1">
      <c r="A5" s="59"/>
      <c r="B5" s="60"/>
      <c r="C5" s="31"/>
      <c r="D5" s="30"/>
      <c r="E5" s="69"/>
      <c r="F5" s="64"/>
      <c r="G5" s="64"/>
      <c r="H5" s="60"/>
      <c r="I5" s="64"/>
      <c r="J5" s="64"/>
      <c r="K5" s="65"/>
      <c r="M5" s="66">
        <f>IF(C5="なし",SUM(O5:P5)*1300,COUNTIF(I10:I59,"中学")*500+COUNTIF(I10:I59,"高校")*700+COUNTIF(I10:I59,"大学")*1300+COUNTIF(I10:I59,"一般")*1300)</f>
        <v>0</v>
      </c>
      <c r="N5" s="66"/>
      <c r="O5" s="42">
        <f>COUNTIF(G10:G59,1)</f>
        <v>0</v>
      </c>
      <c r="P5" s="42">
        <f>COUNTIF(G10:G59,2)</f>
        <v>0</v>
      </c>
      <c r="Q5" s="33" t="str">
        <f>IF(COUNTBLANK(A5:K5)&lt;&gt;6,"責任者記載漏れ",IF(OR(O5&gt;25,P5&gt;25,SUM(O5:P5)&lt;&gt;COUNT(C10:C59)),"人数エラー",""))</f>
        <v>責任者記載漏れ</v>
      </c>
      <c r="R5" s="33"/>
      <c r="W5" s="8"/>
      <c r="X5" s="1">
        <v>3</v>
      </c>
      <c r="Y5" s="1" t="s">
        <v>16</v>
      </c>
      <c r="Z5" s="1">
        <v>1300</v>
      </c>
      <c r="AB5" s="8"/>
      <c r="AC5" s="18"/>
      <c r="AD5" s="18"/>
    </row>
    <row r="6" spans="1:30" ht="6.95" customHeight="1">
      <c r="W6" s="8"/>
      <c r="X6" s="1" t="s">
        <v>11</v>
      </c>
      <c r="Y6" s="1" t="str">
        <f>IF(D5="","",VLOOKUP(D5,X3:Z5,3,0))</f>
        <v/>
      </c>
      <c r="AB6" s="8"/>
      <c r="AC6" s="18"/>
      <c r="AD6" s="18"/>
    </row>
    <row r="7" spans="1:30" ht="14.25" thickBot="1">
      <c r="T7" s="8"/>
      <c r="Y7" s="8"/>
      <c r="Z7" s="18"/>
      <c r="AA7" s="18"/>
    </row>
    <row r="8" spans="1:30" ht="19.5" thickBot="1">
      <c r="C8" s="52" t="s">
        <v>33</v>
      </c>
      <c r="D8" s="53"/>
      <c r="E8" s="53"/>
      <c r="F8" s="53"/>
      <c r="G8" s="53"/>
      <c r="H8" s="53"/>
      <c r="I8" s="53"/>
      <c r="J8" s="53"/>
      <c r="K8" s="53"/>
      <c r="L8" s="53"/>
      <c r="M8" s="53"/>
      <c r="N8" s="54"/>
      <c r="W8" s="8"/>
      <c r="X8" s="1" t="s">
        <v>2</v>
      </c>
      <c r="Z8" s="1" t="s">
        <v>7</v>
      </c>
      <c r="AB8" s="8"/>
      <c r="AC8" s="18"/>
      <c r="AD8" s="18"/>
    </row>
    <row r="9" spans="1:30" ht="27">
      <c r="C9" s="25" t="s">
        <v>32</v>
      </c>
      <c r="D9" s="25" t="s">
        <v>18</v>
      </c>
      <c r="E9" s="19" t="s">
        <v>10</v>
      </c>
      <c r="F9" s="20" t="s">
        <v>3</v>
      </c>
      <c r="G9" s="32" t="s">
        <v>30</v>
      </c>
      <c r="H9" s="20" t="s">
        <v>31</v>
      </c>
      <c r="I9" s="20" t="s">
        <v>29</v>
      </c>
      <c r="J9" s="20" t="s">
        <v>4</v>
      </c>
      <c r="K9" s="20" t="s">
        <v>0</v>
      </c>
      <c r="L9" s="21" t="s">
        <v>8</v>
      </c>
      <c r="M9" s="20" t="s">
        <v>5</v>
      </c>
      <c r="N9" s="22" t="s">
        <v>6</v>
      </c>
      <c r="Q9" s="1" t="str">
        <f>IF(AND(50-COUNTBLANK(C10:C59)=SUM(O5:P5),COUNTA(D10:D59)=SUM(O5:P5),COUNTA(E10:E59)=SUM(O5:P5),COUNTA(F10:F59)=SUM(O5:P5),COUNTA(G10:G59)=SUM(O5:P5),50-COUNTBLANK(H10:H59)=SUM(O5:P5),COUNTA(I10:I59)=SUM(O5:P5),COUNTA(J10:J59)=SUM(O5:P5)-COUNTIF(I10:I59,"一般"),50-COUNTBLANK(K10:K59)=SUM(O5:P5),COUNTA(L10:L59)=SUM(O5:P5),50-COUNTBLANK(M10:M59)=SUM(O5:P5),COUNTA(N10:N59)=SUM(O5:P5)),"","記載エラー")</f>
        <v/>
      </c>
      <c r="W9" s="8"/>
      <c r="X9" s="1">
        <v>1</v>
      </c>
      <c r="Y9" s="1" t="s">
        <v>19</v>
      </c>
      <c r="Z9" s="1">
        <v>1</v>
      </c>
      <c r="AA9" s="1" t="s">
        <v>23</v>
      </c>
      <c r="AB9" s="8"/>
      <c r="AC9" s="18"/>
      <c r="AD9" s="18"/>
    </row>
    <row r="10" spans="1:30" ht="15" customHeight="1">
      <c r="C10" s="38" t="str">
        <f>IF(AND(IF(I10="一般",COUNTA(D10:N10)=10,COUNTA(D10:N10)=11),Q10="",NOT(M10="入力エラー")),ROW(B10)-9,"")</f>
        <v/>
      </c>
      <c r="D10" s="26"/>
      <c r="E10" s="34"/>
      <c r="F10" s="9"/>
      <c r="G10" s="9"/>
      <c r="H10" s="3" t="str" cm="1">
        <f t="array" ref="H10">_xlfn.IFS(G10="","",G10=1,"男",G10=2,"女")</f>
        <v/>
      </c>
      <c r="I10" s="9"/>
      <c r="J10" s="9"/>
      <c r="K10" s="3" t="str">
        <f t="shared" ref="K10:K41" si="0">IF(F10="","",$A$5)</f>
        <v/>
      </c>
      <c r="L10" s="9"/>
      <c r="M10" s="2" t="str" cm="1">
        <f t="array" ref="M10">IF(OR(L10="",G10=""),"",INDEX($X$9:$AA$12,L10,G10*2))</f>
        <v/>
      </c>
      <c r="N10" s="13"/>
      <c r="Q10" s="1" t="str">
        <f>IF(OR(I10="",E10=""),"",IF(RIGHT(I10,1)="学",IF(ISNUMBER(SEARCH("-",E10)),"",IF(I10="大学","","個人ナンバーエラー？")),IF(ISNUMBER(SEARCH("-",E10)),"個人ナンバーエラー？","")))</f>
        <v/>
      </c>
      <c r="W10" s="8"/>
      <c r="X10" s="1">
        <v>2</v>
      </c>
      <c r="Y10" s="1" t="s">
        <v>20</v>
      </c>
      <c r="Z10" s="1">
        <v>2</v>
      </c>
      <c r="AA10" s="1" t="s">
        <v>12</v>
      </c>
      <c r="AB10" s="8"/>
      <c r="AC10" s="18"/>
      <c r="AD10" s="18"/>
    </row>
    <row r="11" spans="1:30" ht="15" customHeight="1">
      <c r="C11" s="39" t="str">
        <f t="shared" ref="C11:C59" si="1">IF(AND(IF(I11="一般",COUNTA(D11:N11)=10,COUNTA(D11:N11)=11),Q11="",NOT(M11="入力エラー")),ROW(B11)-9,"")</f>
        <v/>
      </c>
      <c r="D11" s="27"/>
      <c r="E11" s="35"/>
      <c r="F11" s="10"/>
      <c r="G11" s="10"/>
      <c r="H11" s="4" t="str" cm="1">
        <f t="array" ref="H11">_xlfn.IFS(G11="","",G11=1,"男",G11=2,"女")</f>
        <v/>
      </c>
      <c r="I11" s="10"/>
      <c r="J11" s="10"/>
      <c r="K11" s="4" t="str">
        <f t="shared" si="0"/>
        <v/>
      </c>
      <c r="L11" s="10"/>
      <c r="M11" s="5" t="str" cm="1">
        <f t="array" ref="M11">IF(OR(L11="",G11=""),"",INDEX($X$9:$AA$12,L11,G11*2))</f>
        <v/>
      </c>
      <c r="N11" s="14"/>
      <c r="Q11" s="1" t="str">
        <f t="shared" ref="Q11:Q59" si="2">IF(OR(I11="",E11=""),"",IF(RIGHT(I11,1)="学",IF(ISNUMBER(SEARCH("-",E11)),"","個人ナンバーエラー？"),IF(ISNUMBER(SEARCH("-",E11)),"個人ナンバーエラー？","")))</f>
        <v/>
      </c>
      <c r="W11" s="8"/>
      <c r="X11" s="1">
        <v>3</v>
      </c>
      <c r="Y11" s="1" t="s">
        <v>21</v>
      </c>
      <c r="Z11" s="1">
        <v>3</v>
      </c>
      <c r="AA11" s="1" t="s">
        <v>24</v>
      </c>
      <c r="AB11" s="8"/>
      <c r="AC11" s="18"/>
      <c r="AD11" s="18"/>
    </row>
    <row r="12" spans="1:30" ht="15" customHeight="1">
      <c r="C12" s="39" t="str">
        <f t="shared" si="1"/>
        <v/>
      </c>
      <c r="D12" s="27"/>
      <c r="E12" s="35"/>
      <c r="F12" s="10"/>
      <c r="G12" s="10"/>
      <c r="H12" s="4" t="str" cm="1">
        <f t="array" ref="H12">_xlfn.IFS(G12="","",G12=1,"男",G12=2,"女")</f>
        <v/>
      </c>
      <c r="I12" s="10"/>
      <c r="J12" s="10"/>
      <c r="K12" s="4" t="str">
        <f t="shared" si="0"/>
        <v/>
      </c>
      <c r="L12" s="10"/>
      <c r="M12" s="4" t="str" cm="1">
        <f t="array" ref="M12">IF(OR(L12="",G12=""),"",INDEX($X$9:$AA$12,L12,G12*2))</f>
        <v/>
      </c>
      <c r="N12" s="14"/>
      <c r="Q12" s="1" t="str">
        <f t="shared" si="2"/>
        <v/>
      </c>
      <c r="W12" s="8"/>
      <c r="X12" s="1">
        <v>4</v>
      </c>
      <c r="Y12" s="1" t="s">
        <v>22</v>
      </c>
      <c r="AA12" s="1" t="s">
        <v>34</v>
      </c>
      <c r="AB12" s="8"/>
      <c r="AC12" s="18"/>
      <c r="AD12" s="18"/>
    </row>
    <row r="13" spans="1:30" ht="15" customHeight="1">
      <c r="C13" s="39" t="str">
        <f t="shared" si="1"/>
        <v/>
      </c>
      <c r="D13" s="27"/>
      <c r="E13" s="35"/>
      <c r="F13" s="10"/>
      <c r="G13" s="10"/>
      <c r="H13" s="4" t="str" cm="1">
        <f t="array" ref="H13">_xlfn.IFS(G13="","",G13=1,"男",G13=2,"女")</f>
        <v/>
      </c>
      <c r="I13" s="10"/>
      <c r="J13" s="10"/>
      <c r="K13" s="4" t="str">
        <f t="shared" si="0"/>
        <v/>
      </c>
      <c r="L13" s="10"/>
      <c r="M13" s="4" t="str" cm="1">
        <f t="array" ref="M13">IF(OR(L13="",G13=""),"",INDEX($X$9:$AA$12,L13,G13*2))</f>
        <v/>
      </c>
      <c r="N13" s="14"/>
      <c r="Q13" s="1" t="str">
        <f t="shared" si="2"/>
        <v/>
      </c>
      <c r="W13" s="8"/>
      <c r="X13" s="1" t="s">
        <v>25</v>
      </c>
      <c r="AB13" s="8"/>
      <c r="AC13" s="18"/>
      <c r="AD13" s="18"/>
    </row>
    <row r="14" spans="1:30" ht="15" customHeight="1">
      <c r="C14" s="40" t="str">
        <f t="shared" si="1"/>
        <v/>
      </c>
      <c r="D14" s="28"/>
      <c r="E14" s="36"/>
      <c r="F14" s="11"/>
      <c r="G14" s="11"/>
      <c r="H14" s="6" t="str" cm="1">
        <f t="array" ref="H14">_xlfn.IFS(G14="","",G14=1,"男",G14=2,"女")</f>
        <v/>
      </c>
      <c r="I14" s="11"/>
      <c r="J14" s="11"/>
      <c r="K14" s="6" t="str">
        <f t="shared" si="0"/>
        <v/>
      </c>
      <c r="L14" s="11"/>
      <c r="M14" s="6" t="str" cm="1">
        <f t="array" ref="M14">IF(OR(L14="",G14=""),"",INDEX($X$9:$AA$12,L14,G14*2))</f>
        <v/>
      </c>
      <c r="N14" s="15"/>
      <c r="Q14" s="1" t="str">
        <f t="shared" si="2"/>
        <v/>
      </c>
      <c r="W14" s="8"/>
      <c r="X14" s="1" t="s">
        <v>26</v>
      </c>
      <c r="AB14" s="8"/>
      <c r="AC14" s="18"/>
      <c r="AD14" s="18"/>
    </row>
    <row r="15" spans="1:30" ht="15" customHeight="1">
      <c r="C15" s="38" t="str">
        <f t="shared" si="1"/>
        <v/>
      </c>
      <c r="D15" s="26"/>
      <c r="E15" s="34"/>
      <c r="F15" s="9"/>
      <c r="G15" s="9"/>
      <c r="H15" s="3" t="str" cm="1">
        <f t="array" ref="H15">_xlfn.IFS(G15="","",G15=1,"男",G15=2,"女")</f>
        <v/>
      </c>
      <c r="I15" s="9"/>
      <c r="J15" s="9"/>
      <c r="K15" s="3" t="str">
        <f t="shared" si="0"/>
        <v/>
      </c>
      <c r="L15" s="9"/>
      <c r="M15" s="3" t="str" cm="1">
        <f t="array" ref="M15">IF(OR(L15="",G15=""),"",INDEX($X$9:$AA$12,L15,G15*2))</f>
        <v/>
      </c>
      <c r="N15" s="13"/>
      <c r="Q15" s="1" t="str">
        <f t="shared" si="2"/>
        <v/>
      </c>
      <c r="W15" s="8"/>
      <c r="X15" s="1" t="s">
        <v>27</v>
      </c>
      <c r="AB15" s="8"/>
      <c r="AC15" s="18"/>
      <c r="AD15" s="18"/>
    </row>
    <row r="16" spans="1:30" ht="15" customHeight="1">
      <c r="C16" s="39" t="str">
        <f t="shared" si="1"/>
        <v/>
      </c>
      <c r="D16" s="27"/>
      <c r="E16" s="35"/>
      <c r="F16" s="10"/>
      <c r="G16" s="10"/>
      <c r="H16" s="4" t="str" cm="1">
        <f t="array" ref="H16">_xlfn.IFS(G16="","",G16=1,"男",G16=2,"女")</f>
        <v/>
      </c>
      <c r="I16" s="10"/>
      <c r="J16" s="10"/>
      <c r="K16" s="4" t="str">
        <f t="shared" si="0"/>
        <v/>
      </c>
      <c r="L16" s="10"/>
      <c r="M16" s="4" t="str" cm="1">
        <f t="array" ref="M16">IF(OR(L16="",G16=""),"",INDEX($X$9:$AA$12,L16,G16*2))</f>
        <v/>
      </c>
      <c r="N16" s="14"/>
      <c r="Q16" s="1" t="str">
        <f t="shared" si="2"/>
        <v/>
      </c>
      <c r="W16" s="18"/>
      <c r="AB16" s="18"/>
      <c r="AC16" s="18"/>
      <c r="AD16" s="18"/>
    </row>
    <row r="17" spans="3:30" ht="15" customHeight="1">
      <c r="C17" s="39" t="str">
        <f t="shared" si="1"/>
        <v/>
      </c>
      <c r="D17" s="27"/>
      <c r="E17" s="35"/>
      <c r="F17" s="10"/>
      <c r="G17" s="10"/>
      <c r="H17" s="4" t="str" cm="1">
        <f t="array" ref="H17">_xlfn.IFS(G17="","",G17=1,"男",G17=2,"女")</f>
        <v/>
      </c>
      <c r="I17" s="10"/>
      <c r="J17" s="10"/>
      <c r="K17" s="4" t="str">
        <f t="shared" si="0"/>
        <v/>
      </c>
      <c r="L17" s="10"/>
      <c r="M17" s="4" t="str" cm="1">
        <f t="array" ref="M17">IF(OR(L17="",G17=""),"",INDEX($X$9:$AA$12,L17,G17*2))</f>
        <v/>
      </c>
      <c r="N17" s="14"/>
      <c r="Q17" s="1" t="str">
        <f t="shared" si="2"/>
        <v/>
      </c>
      <c r="W17" s="18"/>
      <c r="AB17" s="18"/>
      <c r="AC17" s="18"/>
      <c r="AD17" s="18"/>
    </row>
    <row r="18" spans="3:30" ht="15" customHeight="1">
      <c r="C18" s="39" t="str">
        <f t="shared" si="1"/>
        <v/>
      </c>
      <c r="D18" s="27"/>
      <c r="E18" s="35"/>
      <c r="F18" s="10"/>
      <c r="G18" s="10"/>
      <c r="H18" s="4" t="str" cm="1">
        <f t="array" ref="H18">_xlfn.IFS(G18="","",G18=1,"男",G18=2,"女")</f>
        <v/>
      </c>
      <c r="I18" s="10"/>
      <c r="J18" s="10"/>
      <c r="K18" s="4" t="str">
        <f t="shared" si="0"/>
        <v/>
      </c>
      <c r="L18" s="10"/>
      <c r="M18" s="4" t="str" cm="1">
        <f t="array" ref="M18">IF(OR(L18="",G18=""),"",INDEX($X$9:$AA$12,L18,G18*2))</f>
        <v/>
      </c>
      <c r="N18" s="14"/>
      <c r="Q18" s="1" t="str">
        <f t="shared" si="2"/>
        <v/>
      </c>
      <c r="W18" s="18"/>
      <c r="AB18" s="18"/>
      <c r="AC18" s="18"/>
      <c r="AD18" s="18"/>
    </row>
    <row r="19" spans="3:30" ht="15" customHeight="1">
      <c r="C19" s="40" t="str">
        <f t="shared" si="1"/>
        <v/>
      </c>
      <c r="D19" s="28"/>
      <c r="E19" s="36"/>
      <c r="F19" s="11"/>
      <c r="G19" s="11"/>
      <c r="H19" s="6" t="str" cm="1">
        <f t="array" ref="H19">_xlfn.IFS(G19="","",G19=1,"男",G19=2,"女")</f>
        <v/>
      </c>
      <c r="I19" s="11"/>
      <c r="J19" s="11"/>
      <c r="K19" s="6" t="str">
        <f t="shared" si="0"/>
        <v/>
      </c>
      <c r="L19" s="11"/>
      <c r="M19" s="6" t="str" cm="1">
        <f t="array" ref="M19">IF(OR(L19="",G19=""),"",INDEX($X$9:$AA$12,L19,G19*2))</f>
        <v/>
      </c>
      <c r="N19" s="15"/>
      <c r="Q19" s="1" t="str">
        <f t="shared" si="2"/>
        <v/>
      </c>
      <c r="W19" s="18"/>
      <c r="AB19" s="18"/>
      <c r="AC19" s="18"/>
      <c r="AD19" s="18"/>
    </row>
    <row r="20" spans="3:30" ht="15" customHeight="1">
      <c r="C20" s="38" t="str">
        <f t="shared" si="1"/>
        <v/>
      </c>
      <c r="D20" s="26"/>
      <c r="E20" s="34"/>
      <c r="F20" s="9"/>
      <c r="G20" s="9"/>
      <c r="H20" s="3" t="str" cm="1">
        <f t="array" ref="H20">_xlfn.IFS(G20="","",G20=1,"男",G20=2,"女")</f>
        <v/>
      </c>
      <c r="I20" s="9"/>
      <c r="J20" s="9"/>
      <c r="K20" s="3" t="str">
        <f t="shared" si="0"/>
        <v/>
      </c>
      <c r="L20" s="9"/>
      <c r="M20" s="3" t="str" cm="1">
        <f t="array" ref="M20">IF(OR(L20="",G20=""),"",INDEX($X$9:$AA$12,L20,G20*2))</f>
        <v/>
      </c>
      <c r="N20" s="13"/>
      <c r="Q20" s="1" t="str">
        <f t="shared" si="2"/>
        <v/>
      </c>
      <c r="W20" s="18"/>
      <c r="AB20" s="18"/>
      <c r="AC20" s="18"/>
      <c r="AD20" s="18"/>
    </row>
    <row r="21" spans="3:30" ht="15" customHeight="1">
      <c r="C21" s="39" t="str">
        <f t="shared" si="1"/>
        <v/>
      </c>
      <c r="D21" s="27"/>
      <c r="E21" s="35"/>
      <c r="F21" s="10"/>
      <c r="G21" s="10"/>
      <c r="H21" s="4" t="str" cm="1">
        <f t="array" ref="H21">_xlfn.IFS(G21="","",G21=1,"男",G21=2,"女")</f>
        <v/>
      </c>
      <c r="I21" s="10"/>
      <c r="J21" s="10"/>
      <c r="K21" s="4" t="str">
        <f t="shared" si="0"/>
        <v/>
      </c>
      <c r="L21" s="10"/>
      <c r="M21" s="4" t="str" cm="1">
        <f t="array" ref="M21">IF(OR(L21="",G21=""),"",INDEX($X$9:$AA$12,L21,G21*2))</f>
        <v/>
      </c>
      <c r="N21" s="14"/>
      <c r="Q21" s="1" t="str">
        <f t="shared" si="2"/>
        <v/>
      </c>
      <c r="W21" s="18"/>
      <c r="AB21" s="18"/>
      <c r="AC21" s="18"/>
      <c r="AD21" s="18"/>
    </row>
    <row r="22" spans="3:30" ht="15" customHeight="1">
      <c r="C22" s="39" t="str">
        <f t="shared" si="1"/>
        <v/>
      </c>
      <c r="D22" s="27"/>
      <c r="E22" s="35"/>
      <c r="F22" s="10"/>
      <c r="G22" s="10"/>
      <c r="H22" s="4" t="str" cm="1">
        <f t="array" ref="H22">_xlfn.IFS(G22="","",G22=1,"男",G22=2,"女")</f>
        <v/>
      </c>
      <c r="I22" s="10"/>
      <c r="J22" s="10"/>
      <c r="K22" s="4" t="str">
        <f t="shared" si="0"/>
        <v/>
      </c>
      <c r="L22" s="10"/>
      <c r="M22" s="4" t="str" cm="1">
        <f t="array" ref="M22">IF(OR(L22="",G22=""),"",INDEX($X$9:$AA$12,L22,G22*2))</f>
        <v/>
      </c>
      <c r="N22" s="14"/>
      <c r="Q22" s="1" t="str">
        <f t="shared" si="2"/>
        <v/>
      </c>
      <c r="W22" s="18"/>
      <c r="AB22" s="18"/>
      <c r="AC22" s="18"/>
      <c r="AD22" s="18"/>
    </row>
    <row r="23" spans="3:30" ht="15" customHeight="1">
      <c r="C23" s="39" t="str">
        <f t="shared" si="1"/>
        <v/>
      </c>
      <c r="D23" s="27"/>
      <c r="E23" s="35"/>
      <c r="F23" s="10"/>
      <c r="G23" s="10"/>
      <c r="H23" s="4" t="str" cm="1">
        <f t="array" ref="H23">_xlfn.IFS(G23="","",G23=1,"男",G23=2,"女")</f>
        <v/>
      </c>
      <c r="I23" s="10"/>
      <c r="J23" s="10"/>
      <c r="K23" s="4" t="str">
        <f t="shared" si="0"/>
        <v/>
      </c>
      <c r="L23" s="10"/>
      <c r="M23" s="4" t="str" cm="1">
        <f t="array" ref="M23">IF(OR(L23="",G23=""),"",INDEX($X$9:$AA$12,L23,G23*2))</f>
        <v/>
      </c>
      <c r="N23" s="14"/>
      <c r="Q23" s="1" t="str">
        <f t="shared" si="2"/>
        <v/>
      </c>
    </row>
    <row r="24" spans="3:30" ht="15" customHeight="1">
      <c r="C24" s="40" t="str">
        <f t="shared" si="1"/>
        <v/>
      </c>
      <c r="D24" s="28"/>
      <c r="E24" s="36"/>
      <c r="F24" s="11"/>
      <c r="G24" s="11"/>
      <c r="H24" s="6" t="str" cm="1">
        <f t="array" ref="H24">_xlfn.IFS(G24="","",G24=1,"男",G24=2,"女")</f>
        <v/>
      </c>
      <c r="I24" s="11"/>
      <c r="J24" s="11"/>
      <c r="K24" s="6" t="str">
        <f t="shared" si="0"/>
        <v/>
      </c>
      <c r="L24" s="11"/>
      <c r="M24" s="6" t="str" cm="1">
        <f t="array" ref="M24">IF(OR(L24="",G24=""),"",INDEX($X$9:$AA$12,L24,G24*2))</f>
        <v/>
      </c>
      <c r="N24" s="15"/>
      <c r="Q24" s="1" t="str">
        <f t="shared" si="2"/>
        <v/>
      </c>
    </row>
    <row r="25" spans="3:30" ht="15" customHeight="1">
      <c r="C25" s="38" t="str">
        <f t="shared" si="1"/>
        <v/>
      </c>
      <c r="D25" s="26"/>
      <c r="E25" s="34"/>
      <c r="F25" s="9"/>
      <c r="G25" s="9"/>
      <c r="H25" s="3" t="str" cm="1">
        <f t="array" ref="H25">_xlfn.IFS(G25="","",G25=1,"男",G25=2,"女")</f>
        <v/>
      </c>
      <c r="I25" s="9"/>
      <c r="J25" s="9"/>
      <c r="K25" s="3" t="str">
        <f t="shared" si="0"/>
        <v/>
      </c>
      <c r="L25" s="9"/>
      <c r="M25" s="3" t="str" cm="1">
        <f t="array" ref="M25">IF(OR(L25="",G25=""),"",INDEX($X$9:$AA$12,L25,G25*2))</f>
        <v/>
      </c>
      <c r="N25" s="13"/>
      <c r="Q25" s="1" t="str">
        <f t="shared" si="2"/>
        <v/>
      </c>
    </row>
    <row r="26" spans="3:30" ht="15" customHeight="1">
      <c r="C26" s="39" t="str">
        <f t="shared" si="1"/>
        <v/>
      </c>
      <c r="D26" s="27"/>
      <c r="E26" s="35"/>
      <c r="F26" s="10"/>
      <c r="G26" s="10"/>
      <c r="H26" s="4" t="str" cm="1">
        <f t="array" ref="H26">_xlfn.IFS(G26="","",G26=1,"男",G26=2,"女")</f>
        <v/>
      </c>
      <c r="I26" s="10"/>
      <c r="J26" s="10"/>
      <c r="K26" s="4" t="str">
        <f t="shared" si="0"/>
        <v/>
      </c>
      <c r="L26" s="10"/>
      <c r="M26" s="4" t="str" cm="1">
        <f t="array" ref="M26">IF(OR(L26="",G26=""),"",INDEX($X$9:$AA$12,L26,G26*2))</f>
        <v/>
      </c>
      <c r="N26" s="14"/>
      <c r="Q26" s="1" t="str">
        <f t="shared" si="2"/>
        <v/>
      </c>
    </row>
    <row r="27" spans="3:30" ht="15" customHeight="1">
      <c r="C27" s="39" t="str">
        <f t="shared" si="1"/>
        <v/>
      </c>
      <c r="D27" s="27"/>
      <c r="E27" s="35"/>
      <c r="F27" s="10"/>
      <c r="G27" s="10"/>
      <c r="H27" s="4" t="str" cm="1">
        <f t="array" ref="H27">_xlfn.IFS(G27="","",G27=1,"男",G27=2,"女")</f>
        <v/>
      </c>
      <c r="I27" s="10"/>
      <c r="J27" s="10"/>
      <c r="K27" s="4" t="str">
        <f t="shared" si="0"/>
        <v/>
      </c>
      <c r="L27" s="10"/>
      <c r="M27" s="4" t="str" cm="1">
        <f t="array" ref="M27">IF(OR(L27="",G27=""),"",INDEX($X$9:$AA$12,L27,G27*2))</f>
        <v/>
      </c>
      <c r="N27" s="14"/>
      <c r="Q27" s="1" t="str">
        <f t="shared" si="2"/>
        <v/>
      </c>
    </row>
    <row r="28" spans="3:30" ht="15" customHeight="1">
      <c r="C28" s="39" t="str">
        <f t="shared" si="1"/>
        <v/>
      </c>
      <c r="D28" s="27"/>
      <c r="E28" s="35"/>
      <c r="F28" s="10"/>
      <c r="G28" s="10"/>
      <c r="H28" s="4" t="str" cm="1">
        <f t="array" ref="H28">_xlfn.IFS(G28="","",G28=1,"男",G28=2,"女")</f>
        <v/>
      </c>
      <c r="I28" s="10"/>
      <c r="J28" s="10"/>
      <c r="K28" s="4" t="str">
        <f t="shared" si="0"/>
        <v/>
      </c>
      <c r="L28" s="10"/>
      <c r="M28" s="4" t="str" cm="1">
        <f t="array" ref="M28">IF(OR(L28="",G28=""),"",INDEX($X$9:$AA$12,L28,G28*2))</f>
        <v/>
      </c>
      <c r="N28" s="14"/>
      <c r="Q28" s="1" t="str">
        <f t="shared" si="2"/>
        <v/>
      </c>
    </row>
    <row r="29" spans="3:30" ht="15" customHeight="1">
      <c r="C29" s="40" t="str">
        <f t="shared" si="1"/>
        <v/>
      </c>
      <c r="D29" s="28"/>
      <c r="E29" s="36"/>
      <c r="F29" s="11"/>
      <c r="G29" s="11"/>
      <c r="H29" s="6" t="str" cm="1">
        <f t="array" ref="H29">_xlfn.IFS(G29="","",G29=1,"男",G29=2,"女")</f>
        <v/>
      </c>
      <c r="I29" s="11"/>
      <c r="J29" s="11"/>
      <c r="K29" s="6" t="str">
        <f t="shared" si="0"/>
        <v/>
      </c>
      <c r="L29" s="11"/>
      <c r="M29" s="6" t="str" cm="1">
        <f t="array" ref="M29">IF(OR(L29="",G29=""),"",INDEX($X$9:$AA$12,L29,G29*2))</f>
        <v/>
      </c>
      <c r="N29" s="15"/>
      <c r="Q29" s="1" t="str">
        <f t="shared" si="2"/>
        <v/>
      </c>
    </row>
    <row r="30" spans="3:30" ht="15" customHeight="1">
      <c r="C30" s="38" t="str">
        <f t="shared" si="1"/>
        <v/>
      </c>
      <c r="D30" s="26"/>
      <c r="E30" s="34"/>
      <c r="F30" s="9"/>
      <c r="G30" s="9"/>
      <c r="H30" s="3" t="str" cm="1">
        <f t="array" ref="H30">_xlfn.IFS(G30="","",G30=1,"男",G30=2,"女")</f>
        <v/>
      </c>
      <c r="I30" s="9"/>
      <c r="J30" s="9"/>
      <c r="K30" s="3" t="str">
        <f t="shared" si="0"/>
        <v/>
      </c>
      <c r="L30" s="9"/>
      <c r="M30" s="3" t="str" cm="1">
        <f t="array" ref="M30">IF(OR(L30="",G30=""),"",INDEX($X$9:$AA$12,L30,G30*2))</f>
        <v/>
      </c>
      <c r="N30" s="13"/>
      <c r="Q30" s="1" t="str">
        <f t="shared" si="2"/>
        <v/>
      </c>
    </row>
    <row r="31" spans="3:30" ht="15" customHeight="1">
      <c r="C31" s="39" t="str">
        <f t="shared" si="1"/>
        <v/>
      </c>
      <c r="D31" s="27"/>
      <c r="E31" s="35"/>
      <c r="F31" s="10"/>
      <c r="G31" s="10"/>
      <c r="H31" s="4" t="str" cm="1">
        <f t="array" ref="H31">_xlfn.IFS(G31="","",G31=1,"男",G31=2,"女")</f>
        <v/>
      </c>
      <c r="I31" s="10"/>
      <c r="J31" s="10"/>
      <c r="K31" s="4" t="str">
        <f t="shared" si="0"/>
        <v/>
      </c>
      <c r="L31" s="10"/>
      <c r="M31" s="4" t="str" cm="1">
        <f t="array" ref="M31">IF(OR(L31="",G31=""),"",INDEX($X$9:$AA$12,L31,G31*2))</f>
        <v/>
      </c>
      <c r="N31" s="14"/>
      <c r="Q31" s="1" t="str">
        <f t="shared" si="2"/>
        <v/>
      </c>
    </row>
    <row r="32" spans="3:30" ht="15" customHeight="1">
      <c r="C32" s="39" t="str">
        <f t="shared" si="1"/>
        <v/>
      </c>
      <c r="D32" s="27"/>
      <c r="E32" s="35"/>
      <c r="F32" s="10"/>
      <c r="G32" s="10"/>
      <c r="H32" s="4" t="str" cm="1">
        <f t="array" ref="H32">_xlfn.IFS(G32="","",G32=1,"男",G32=2,"女")</f>
        <v/>
      </c>
      <c r="I32" s="10"/>
      <c r="J32" s="10"/>
      <c r="K32" s="4" t="str">
        <f t="shared" si="0"/>
        <v/>
      </c>
      <c r="L32" s="10"/>
      <c r="M32" s="4" t="str" cm="1">
        <f t="array" ref="M32">IF(OR(L32="",G32=""),"",INDEX($X$9:$AA$12,L32,G32*2))</f>
        <v/>
      </c>
      <c r="N32" s="14"/>
      <c r="Q32" s="1" t="str">
        <f t="shared" si="2"/>
        <v/>
      </c>
    </row>
    <row r="33" spans="3:17" ht="15" customHeight="1">
      <c r="C33" s="39" t="str">
        <f t="shared" si="1"/>
        <v/>
      </c>
      <c r="D33" s="27"/>
      <c r="E33" s="35"/>
      <c r="F33" s="10"/>
      <c r="G33" s="10"/>
      <c r="H33" s="4" t="str" cm="1">
        <f t="array" ref="H33">_xlfn.IFS(G33="","",G33=1,"男",G33=2,"女")</f>
        <v/>
      </c>
      <c r="I33" s="10"/>
      <c r="J33" s="10"/>
      <c r="K33" s="4" t="str">
        <f t="shared" si="0"/>
        <v/>
      </c>
      <c r="L33" s="10"/>
      <c r="M33" s="4" t="str" cm="1">
        <f t="array" ref="M33">IF(OR(L33="",G33=""),"",INDEX($X$9:$AA$12,L33,G33*2))</f>
        <v/>
      </c>
      <c r="N33" s="14"/>
      <c r="Q33" s="1" t="str">
        <f t="shared" si="2"/>
        <v/>
      </c>
    </row>
    <row r="34" spans="3:17">
      <c r="C34" s="40" t="str">
        <f t="shared" si="1"/>
        <v/>
      </c>
      <c r="D34" s="28"/>
      <c r="E34" s="36"/>
      <c r="F34" s="11"/>
      <c r="G34" s="11"/>
      <c r="H34" s="6" t="str" cm="1">
        <f t="array" ref="H34">_xlfn.IFS(G34="","",G34=1,"男",G34=2,"女")</f>
        <v/>
      </c>
      <c r="I34" s="11"/>
      <c r="J34" s="11"/>
      <c r="K34" s="6" t="str">
        <f t="shared" si="0"/>
        <v/>
      </c>
      <c r="L34" s="11"/>
      <c r="M34" s="6" t="str" cm="1">
        <f t="array" ref="M34">IF(OR(L34="",G34=""),"",INDEX($X$9:$AA$12,L34,G34*2))</f>
        <v/>
      </c>
      <c r="N34" s="15"/>
      <c r="Q34" s="1" t="str">
        <f t="shared" si="2"/>
        <v/>
      </c>
    </row>
    <row r="35" spans="3:17">
      <c r="C35" s="38" t="str">
        <f t="shared" si="1"/>
        <v/>
      </c>
      <c r="D35" s="26"/>
      <c r="E35" s="34"/>
      <c r="F35" s="9"/>
      <c r="G35" s="9"/>
      <c r="H35" s="3" t="str" cm="1">
        <f t="array" ref="H35">_xlfn.IFS(G35="","",G35=1,"男",G35=2,"女")</f>
        <v/>
      </c>
      <c r="I35" s="9"/>
      <c r="J35" s="9"/>
      <c r="K35" s="3" t="str">
        <f t="shared" si="0"/>
        <v/>
      </c>
      <c r="L35" s="9"/>
      <c r="M35" s="3" t="str" cm="1">
        <f t="array" ref="M35">IF(OR(L35="",G35=""),"",INDEX($X$9:$AA$12,L35,G35*2))</f>
        <v/>
      </c>
      <c r="N35" s="13"/>
      <c r="Q35" s="1" t="str">
        <f t="shared" si="2"/>
        <v/>
      </c>
    </row>
    <row r="36" spans="3:17">
      <c r="C36" s="39" t="str">
        <f t="shared" si="1"/>
        <v/>
      </c>
      <c r="D36" s="27"/>
      <c r="E36" s="35"/>
      <c r="F36" s="10"/>
      <c r="G36" s="10"/>
      <c r="H36" s="4" t="str" cm="1">
        <f t="array" ref="H36">_xlfn.IFS(G36="","",G36=1,"男",G36=2,"女")</f>
        <v/>
      </c>
      <c r="I36" s="10"/>
      <c r="J36" s="10"/>
      <c r="K36" s="4" t="str">
        <f t="shared" si="0"/>
        <v/>
      </c>
      <c r="L36" s="10"/>
      <c r="M36" s="4" t="str" cm="1">
        <f t="array" ref="M36">IF(OR(L36="",G36=""),"",INDEX($X$9:$AA$12,L36,G36*2))</f>
        <v/>
      </c>
      <c r="N36" s="14"/>
      <c r="Q36" s="1" t="str">
        <f t="shared" si="2"/>
        <v/>
      </c>
    </row>
    <row r="37" spans="3:17">
      <c r="C37" s="39" t="str">
        <f t="shared" si="1"/>
        <v/>
      </c>
      <c r="D37" s="27"/>
      <c r="E37" s="35"/>
      <c r="F37" s="10"/>
      <c r="G37" s="10"/>
      <c r="H37" s="4" t="str" cm="1">
        <f t="array" ref="H37">_xlfn.IFS(G37="","",G37=1,"男",G37=2,"女")</f>
        <v/>
      </c>
      <c r="I37" s="10"/>
      <c r="J37" s="10"/>
      <c r="K37" s="4" t="str">
        <f t="shared" si="0"/>
        <v/>
      </c>
      <c r="L37" s="10"/>
      <c r="M37" s="4" t="str" cm="1">
        <f t="array" ref="M37">IF(OR(L37="",G37=""),"",INDEX($X$9:$AA$12,L37,G37*2))</f>
        <v/>
      </c>
      <c r="N37" s="14"/>
      <c r="Q37" s="1" t="str">
        <f t="shared" si="2"/>
        <v/>
      </c>
    </row>
    <row r="38" spans="3:17">
      <c r="C38" s="39" t="str">
        <f t="shared" si="1"/>
        <v/>
      </c>
      <c r="D38" s="27"/>
      <c r="E38" s="35"/>
      <c r="F38" s="10"/>
      <c r="G38" s="10"/>
      <c r="H38" s="4" t="str" cm="1">
        <f t="array" ref="H38">_xlfn.IFS(G38="","",G38=1,"男",G38=2,"女")</f>
        <v/>
      </c>
      <c r="I38" s="10"/>
      <c r="J38" s="10"/>
      <c r="K38" s="4" t="str">
        <f t="shared" si="0"/>
        <v/>
      </c>
      <c r="L38" s="10"/>
      <c r="M38" s="4" t="str" cm="1">
        <f t="array" ref="M38">IF(OR(L38="",G38=""),"",INDEX($X$9:$AA$12,L38,G38*2))</f>
        <v/>
      </c>
      <c r="N38" s="14"/>
      <c r="Q38" s="1" t="str">
        <f t="shared" si="2"/>
        <v/>
      </c>
    </row>
    <row r="39" spans="3:17">
      <c r="C39" s="40" t="str">
        <f t="shared" si="1"/>
        <v/>
      </c>
      <c r="D39" s="28"/>
      <c r="E39" s="36"/>
      <c r="F39" s="11"/>
      <c r="G39" s="11"/>
      <c r="H39" s="6" t="str" cm="1">
        <f t="array" ref="H39">_xlfn.IFS(G39="","",G39=1,"男",G39=2,"女")</f>
        <v/>
      </c>
      <c r="I39" s="11"/>
      <c r="J39" s="11"/>
      <c r="K39" s="6" t="str">
        <f t="shared" si="0"/>
        <v/>
      </c>
      <c r="L39" s="11"/>
      <c r="M39" s="6" t="str" cm="1">
        <f t="array" ref="M39">IF(OR(L39="",G39=""),"",INDEX($X$9:$AA$12,L39,G39*2))</f>
        <v/>
      </c>
      <c r="N39" s="15"/>
      <c r="Q39" s="1" t="str">
        <f t="shared" si="2"/>
        <v/>
      </c>
    </row>
    <row r="40" spans="3:17">
      <c r="C40" s="38" t="str">
        <f t="shared" si="1"/>
        <v/>
      </c>
      <c r="D40" s="26"/>
      <c r="E40" s="34"/>
      <c r="F40" s="9"/>
      <c r="G40" s="9"/>
      <c r="H40" s="3" t="str" cm="1">
        <f t="array" ref="H40">_xlfn.IFS(G40="","",G40=1,"男",G40=2,"女")</f>
        <v/>
      </c>
      <c r="I40" s="9"/>
      <c r="J40" s="9"/>
      <c r="K40" s="3" t="str">
        <f t="shared" si="0"/>
        <v/>
      </c>
      <c r="L40" s="9"/>
      <c r="M40" s="3" t="str" cm="1">
        <f t="array" ref="M40">IF(OR(L40="",G40=""),"",INDEX($X$9:$AA$12,L40,G40*2))</f>
        <v/>
      </c>
      <c r="N40" s="13"/>
      <c r="Q40" s="1" t="str">
        <f t="shared" si="2"/>
        <v/>
      </c>
    </row>
    <row r="41" spans="3:17">
      <c r="C41" s="39" t="str">
        <f t="shared" si="1"/>
        <v/>
      </c>
      <c r="D41" s="27"/>
      <c r="E41" s="35"/>
      <c r="F41" s="10"/>
      <c r="G41" s="10"/>
      <c r="H41" s="4" t="str" cm="1">
        <f t="array" ref="H41">_xlfn.IFS(G41="","",G41=1,"男",G41=2,"女")</f>
        <v/>
      </c>
      <c r="I41" s="10"/>
      <c r="J41" s="10"/>
      <c r="K41" s="4" t="str">
        <f t="shared" si="0"/>
        <v/>
      </c>
      <c r="L41" s="10"/>
      <c r="M41" s="4" t="str" cm="1">
        <f t="array" ref="M41">IF(OR(L41="",G41=""),"",INDEX($X$9:$AA$12,L41,G41*2))</f>
        <v/>
      </c>
      <c r="N41" s="14"/>
      <c r="Q41" s="1" t="str">
        <f t="shared" si="2"/>
        <v/>
      </c>
    </row>
    <row r="42" spans="3:17">
      <c r="C42" s="39" t="str">
        <f t="shared" si="1"/>
        <v/>
      </c>
      <c r="D42" s="27"/>
      <c r="E42" s="35"/>
      <c r="F42" s="10"/>
      <c r="G42" s="10"/>
      <c r="H42" s="4" t="str" cm="1">
        <f t="array" ref="H42">_xlfn.IFS(G42="","",G42=1,"男",G42=2,"女")</f>
        <v/>
      </c>
      <c r="I42" s="10"/>
      <c r="J42" s="10"/>
      <c r="K42" s="4" t="str">
        <f t="shared" ref="K42:K59" si="3">IF(F42="","",$A$5)</f>
        <v/>
      </c>
      <c r="L42" s="10"/>
      <c r="M42" s="4" t="str" cm="1">
        <f t="array" ref="M42">IF(OR(L42="",G42=""),"",INDEX($X$9:$AA$12,L42,G42*2))</f>
        <v/>
      </c>
      <c r="N42" s="14"/>
      <c r="Q42" s="1" t="str">
        <f t="shared" si="2"/>
        <v/>
      </c>
    </row>
    <row r="43" spans="3:17">
      <c r="C43" s="39" t="str">
        <f t="shared" si="1"/>
        <v/>
      </c>
      <c r="D43" s="27"/>
      <c r="E43" s="35"/>
      <c r="F43" s="10"/>
      <c r="G43" s="10"/>
      <c r="H43" s="4" t="str" cm="1">
        <f t="array" ref="H43">_xlfn.IFS(G43="","",G43=1,"男",G43=2,"女")</f>
        <v/>
      </c>
      <c r="I43" s="10"/>
      <c r="J43" s="10"/>
      <c r="K43" s="4" t="str">
        <f t="shared" si="3"/>
        <v/>
      </c>
      <c r="L43" s="10"/>
      <c r="M43" s="4" t="str" cm="1">
        <f t="array" ref="M43">IF(OR(L43="",G43=""),"",INDEX($X$9:$AA$12,L43,G43*2))</f>
        <v/>
      </c>
      <c r="N43" s="14"/>
      <c r="Q43" s="1" t="str">
        <f t="shared" si="2"/>
        <v/>
      </c>
    </row>
    <row r="44" spans="3:17">
      <c r="C44" s="40" t="str">
        <f t="shared" si="1"/>
        <v/>
      </c>
      <c r="D44" s="28"/>
      <c r="E44" s="36"/>
      <c r="F44" s="11"/>
      <c r="G44" s="11"/>
      <c r="H44" s="6" t="str" cm="1">
        <f t="array" ref="H44">_xlfn.IFS(G44="","",G44=1,"男",G44=2,"女")</f>
        <v/>
      </c>
      <c r="I44" s="11"/>
      <c r="J44" s="11"/>
      <c r="K44" s="6" t="str">
        <f t="shared" si="3"/>
        <v/>
      </c>
      <c r="L44" s="11"/>
      <c r="M44" s="6" t="str" cm="1">
        <f t="array" ref="M44">IF(OR(L44="",G44=""),"",INDEX($X$9:$AA$12,L44,G44*2))</f>
        <v/>
      </c>
      <c r="N44" s="15"/>
      <c r="Q44" s="1" t="str">
        <f t="shared" si="2"/>
        <v/>
      </c>
    </row>
    <row r="45" spans="3:17">
      <c r="C45" s="38" t="str">
        <f t="shared" si="1"/>
        <v/>
      </c>
      <c r="D45" s="26"/>
      <c r="E45" s="34"/>
      <c r="F45" s="9"/>
      <c r="G45" s="9"/>
      <c r="H45" s="3" t="str" cm="1">
        <f t="array" ref="H45">_xlfn.IFS(G45="","",G45=1,"男",G45=2,"女")</f>
        <v/>
      </c>
      <c r="I45" s="9"/>
      <c r="J45" s="9"/>
      <c r="K45" s="3" t="str">
        <f t="shared" si="3"/>
        <v/>
      </c>
      <c r="L45" s="9"/>
      <c r="M45" s="3" t="str" cm="1">
        <f t="array" ref="M45">IF(OR(L45="",G45=""),"",INDEX($X$9:$AA$12,L45,G45*2))</f>
        <v/>
      </c>
      <c r="N45" s="13"/>
      <c r="Q45" s="1" t="str">
        <f t="shared" si="2"/>
        <v/>
      </c>
    </row>
    <row r="46" spans="3:17">
      <c r="C46" s="39" t="str">
        <f t="shared" si="1"/>
        <v/>
      </c>
      <c r="D46" s="27"/>
      <c r="E46" s="35"/>
      <c r="F46" s="10"/>
      <c r="G46" s="10"/>
      <c r="H46" s="4" t="str" cm="1">
        <f t="array" ref="H46">_xlfn.IFS(G46="","",G46=1,"男",G46=2,"女")</f>
        <v/>
      </c>
      <c r="I46" s="10"/>
      <c r="J46" s="10"/>
      <c r="K46" s="4" t="str">
        <f t="shared" si="3"/>
        <v/>
      </c>
      <c r="L46" s="10"/>
      <c r="M46" s="4" t="str" cm="1">
        <f t="array" ref="M46">IF(OR(L46="",G46=""),"",INDEX($X$9:$AA$12,L46,G46*2))</f>
        <v/>
      </c>
      <c r="N46" s="14"/>
      <c r="Q46" s="1" t="str">
        <f t="shared" si="2"/>
        <v/>
      </c>
    </row>
    <row r="47" spans="3:17">
      <c r="C47" s="39" t="str">
        <f t="shared" si="1"/>
        <v/>
      </c>
      <c r="D47" s="27"/>
      <c r="E47" s="35"/>
      <c r="F47" s="10"/>
      <c r="G47" s="10"/>
      <c r="H47" s="4" t="str" cm="1">
        <f t="array" ref="H47">_xlfn.IFS(G47="","",G47=1,"男",G47=2,"女")</f>
        <v/>
      </c>
      <c r="I47" s="10"/>
      <c r="J47" s="10"/>
      <c r="K47" s="4" t="str">
        <f t="shared" si="3"/>
        <v/>
      </c>
      <c r="L47" s="10"/>
      <c r="M47" s="4" t="str" cm="1">
        <f t="array" ref="M47">IF(OR(L47="",G47=""),"",INDEX($X$9:$AA$12,L47,G47*2))</f>
        <v/>
      </c>
      <c r="N47" s="14"/>
      <c r="Q47" s="1" t="str">
        <f t="shared" si="2"/>
        <v/>
      </c>
    </row>
    <row r="48" spans="3:17">
      <c r="C48" s="39" t="str">
        <f t="shared" si="1"/>
        <v/>
      </c>
      <c r="D48" s="27"/>
      <c r="E48" s="35"/>
      <c r="F48" s="10"/>
      <c r="G48" s="10"/>
      <c r="H48" s="4" t="str" cm="1">
        <f t="array" ref="H48">_xlfn.IFS(G48="","",G48=1,"男",G48=2,"女")</f>
        <v/>
      </c>
      <c r="I48" s="10"/>
      <c r="J48" s="10"/>
      <c r="K48" s="4" t="str">
        <f t="shared" si="3"/>
        <v/>
      </c>
      <c r="L48" s="10"/>
      <c r="M48" s="4" t="str" cm="1">
        <f t="array" ref="M48">IF(OR(L48="",G48=""),"",INDEX($X$9:$AA$12,L48,G48*2))</f>
        <v/>
      </c>
      <c r="N48" s="14"/>
      <c r="Q48" s="1" t="str">
        <f t="shared" si="2"/>
        <v/>
      </c>
    </row>
    <row r="49" spans="3:17">
      <c r="C49" s="40" t="str">
        <f t="shared" si="1"/>
        <v/>
      </c>
      <c r="D49" s="28"/>
      <c r="E49" s="36"/>
      <c r="F49" s="11"/>
      <c r="G49" s="11"/>
      <c r="H49" s="6" t="str" cm="1">
        <f t="array" ref="H49">_xlfn.IFS(G49="","",G49=1,"男",G49=2,"女")</f>
        <v/>
      </c>
      <c r="I49" s="11"/>
      <c r="J49" s="11"/>
      <c r="K49" s="6" t="str">
        <f t="shared" si="3"/>
        <v/>
      </c>
      <c r="L49" s="11"/>
      <c r="M49" s="6" t="str" cm="1">
        <f t="array" ref="M49">IF(OR(L49="",G49=""),"",INDEX($X$9:$AA$12,L49,G49*2))</f>
        <v/>
      </c>
      <c r="N49" s="15"/>
      <c r="Q49" s="1" t="str">
        <f t="shared" si="2"/>
        <v/>
      </c>
    </row>
    <row r="50" spans="3:17">
      <c r="C50" s="38" t="str">
        <f t="shared" si="1"/>
        <v/>
      </c>
      <c r="D50" s="26"/>
      <c r="E50" s="34"/>
      <c r="F50" s="9"/>
      <c r="G50" s="9"/>
      <c r="H50" s="3" t="str" cm="1">
        <f t="array" ref="H50">_xlfn.IFS(G50="","",G50=1,"男",G50=2,"女")</f>
        <v/>
      </c>
      <c r="I50" s="9"/>
      <c r="J50" s="9"/>
      <c r="K50" s="3" t="str">
        <f t="shared" si="3"/>
        <v/>
      </c>
      <c r="L50" s="9"/>
      <c r="M50" s="3" t="str" cm="1">
        <f t="array" ref="M50">IF(OR(L50="",G50=""),"",INDEX($X$9:$AA$12,L50,G50*2))</f>
        <v/>
      </c>
      <c r="N50" s="13"/>
      <c r="Q50" s="1" t="str">
        <f t="shared" si="2"/>
        <v/>
      </c>
    </row>
    <row r="51" spans="3:17">
      <c r="C51" s="39" t="str">
        <f t="shared" si="1"/>
        <v/>
      </c>
      <c r="D51" s="27"/>
      <c r="E51" s="35"/>
      <c r="F51" s="10"/>
      <c r="G51" s="10"/>
      <c r="H51" s="4" t="str" cm="1">
        <f t="array" ref="H51">_xlfn.IFS(G51="","",G51=1,"男",G51=2,"女")</f>
        <v/>
      </c>
      <c r="I51" s="10"/>
      <c r="J51" s="10"/>
      <c r="K51" s="4" t="str">
        <f t="shared" si="3"/>
        <v/>
      </c>
      <c r="L51" s="10"/>
      <c r="M51" s="4" t="str" cm="1">
        <f t="array" ref="M51">IF(OR(L51="",G51=""),"",INDEX($X$9:$AA$12,L51,G51*2))</f>
        <v/>
      </c>
      <c r="N51" s="14"/>
      <c r="Q51" s="1" t="str">
        <f t="shared" si="2"/>
        <v/>
      </c>
    </row>
    <row r="52" spans="3:17">
      <c r="C52" s="39" t="str">
        <f t="shared" si="1"/>
        <v/>
      </c>
      <c r="D52" s="27"/>
      <c r="E52" s="35"/>
      <c r="F52" s="10"/>
      <c r="G52" s="10"/>
      <c r="H52" s="4" t="str" cm="1">
        <f t="array" ref="H52">_xlfn.IFS(G52="","",G52=1,"男",G52=2,"女")</f>
        <v/>
      </c>
      <c r="I52" s="10"/>
      <c r="J52" s="10"/>
      <c r="K52" s="4" t="str">
        <f t="shared" si="3"/>
        <v/>
      </c>
      <c r="L52" s="10"/>
      <c r="M52" s="4" t="str" cm="1">
        <f t="array" ref="M52">IF(OR(L52="",G52=""),"",INDEX($X$9:$AA$12,L52,G52*2))</f>
        <v/>
      </c>
      <c r="N52" s="14"/>
      <c r="Q52" s="1" t="str">
        <f t="shared" si="2"/>
        <v/>
      </c>
    </row>
    <row r="53" spans="3:17">
      <c r="C53" s="39" t="str">
        <f t="shared" si="1"/>
        <v/>
      </c>
      <c r="D53" s="27"/>
      <c r="E53" s="35"/>
      <c r="F53" s="10"/>
      <c r="G53" s="10"/>
      <c r="H53" s="4" t="str" cm="1">
        <f t="array" ref="H53">_xlfn.IFS(G53="","",G53=1,"男",G53=2,"女")</f>
        <v/>
      </c>
      <c r="I53" s="10"/>
      <c r="J53" s="10"/>
      <c r="K53" s="4" t="str">
        <f t="shared" si="3"/>
        <v/>
      </c>
      <c r="L53" s="10"/>
      <c r="M53" s="4" t="str" cm="1">
        <f t="array" ref="M53">IF(OR(L53="",G53=""),"",INDEX($X$9:$AA$12,L53,G53*2))</f>
        <v/>
      </c>
      <c r="N53" s="14"/>
      <c r="Q53" s="1" t="str">
        <f t="shared" si="2"/>
        <v/>
      </c>
    </row>
    <row r="54" spans="3:17">
      <c r="C54" s="40" t="str">
        <f t="shared" si="1"/>
        <v/>
      </c>
      <c r="D54" s="28"/>
      <c r="E54" s="36"/>
      <c r="F54" s="11"/>
      <c r="G54" s="11"/>
      <c r="H54" s="6" t="str" cm="1">
        <f t="array" ref="H54">_xlfn.IFS(G54="","",G54=1,"男",G54=2,"女")</f>
        <v/>
      </c>
      <c r="I54" s="11"/>
      <c r="J54" s="11"/>
      <c r="K54" s="6" t="str">
        <f t="shared" si="3"/>
        <v/>
      </c>
      <c r="L54" s="11"/>
      <c r="M54" s="6" t="str" cm="1">
        <f t="array" ref="M54">IF(OR(L54="",G54=""),"",INDEX($X$9:$AA$12,L54,G54*2))</f>
        <v/>
      </c>
      <c r="N54" s="15"/>
      <c r="Q54" s="1" t="str">
        <f t="shared" si="2"/>
        <v/>
      </c>
    </row>
    <row r="55" spans="3:17">
      <c r="C55" s="38" t="str">
        <f t="shared" si="1"/>
        <v/>
      </c>
      <c r="D55" s="26"/>
      <c r="E55" s="34"/>
      <c r="F55" s="9"/>
      <c r="G55" s="9"/>
      <c r="H55" s="3" t="str" cm="1">
        <f t="array" ref="H55">_xlfn.IFS(G55="","",G55=1,"男",G55=2,"女")</f>
        <v/>
      </c>
      <c r="I55" s="9"/>
      <c r="J55" s="9"/>
      <c r="K55" s="3" t="str">
        <f t="shared" si="3"/>
        <v/>
      </c>
      <c r="L55" s="9"/>
      <c r="M55" s="3" t="str" cm="1">
        <f t="array" ref="M55">IF(OR(L55="",G55=""),"",INDEX($X$9:$AA$12,L55,G55*2))</f>
        <v/>
      </c>
      <c r="N55" s="13"/>
      <c r="Q55" s="1" t="str">
        <f t="shared" si="2"/>
        <v/>
      </c>
    </row>
    <row r="56" spans="3:17">
      <c r="C56" s="39" t="str">
        <f t="shared" si="1"/>
        <v/>
      </c>
      <c r="D56" s="27"/>
      <c r="E56" s="35"/>
      <c r="F56" s="10"/>
      <c r="G56" s="10"/>
      <c r="H56" s="4" t="str" cm="1">
        <f t="array" ref="H56">_xlfn.IFS(G56="","",G56=1,"男",G56=2,"女")</f>
        <v/>
      </c>
      <c r="I56" s="10"/>
      <c r="J56" s="10"/>
      <c r="K56" s="4" t="str">
        <f t="shared" si="3"/>
        <v/>
      </c>
      <c r="L56" s="10"/>
      <c r="M56" s="4" t="str" cm="1">
        <f t="array" ref="M56">IF(OR(L56="",G56=""),"",INDEX($X$9:$AA$12,L56,G56*2))</f>
        <v/>
      </c>
      <c r="N56" s="14"/>
      <c r="Q56" s="1" t="str">
        <f t="shared" si="2"/>
        <v/>
      </c>
    </row>
    <row r="57" spans="3:17">
      <c r="C57" s="39" t="str">
        <f t="shared" si="1"/>
        <v/>
      </c>
      <c r="D57" s="27"/>
      <c r="E57" s="35"/>
      <c r="F57" s="10"/>
      <c r="G57" s="10"/>
      <c r="H57" s="4" t="str" cm="1">
        <f t="array" ref="H57">_xlfn.IFS(G57="","",G57=1,"男",G57=2,"女")</f>
        <v/>
      </c>
      <c r="I57" s="10"/>
      <c r="J57" s="10"/>
      <c r="K57" s="4" t="str">
        <f t="shared" si="3"/>
        <v/>
      </c>
      <c r="L57" s="10"/>
      <c r="M57" s="4" t="str" cm="1">
        <f t="array" ref="M57">IF(OR(L57="",G57=""),"",INDEX($X$9:$AA$12,L57,G57*2))</f>
        <v/>
      </c>
      <c r="N57" s="14"/>
      <c r="Q57" s="1" t="str">
        <f t="shared" si="2"/>
        <v/>
      </c>
    </row>
    <row r="58" spans="3:17">
      <c r="C58" s="39" t="str">
        <f t="shared" si="1"/>
        <v/>
      </c>
      <c r="D58" s="27"/>
      <c r="E58" s="35"/>
      <c r="F58" s="10"/>
      <c r="G58" s="10"/>
      <c r="H58" s="4" t="str" cm="1">
        <f t="array" ref="H58">_xlfn.IFS(G58="","",G58=1,"男",G58=2,"女")</f>
        <v/>
      </c>
      <c r="I58" s="10"/>
      <c r="J58" s="10"/>
      <c r="K58" s="4" t="str">
        <f t="shared" si="3"/>
        <v/>
      </c>
      <c r="L58" s="10"/>
      <c r="M58" s="4" t="str" cm="1">
        <f t="array" ref="M58">IF(OR(L58="",G58=""),"",INDEX($X$9:$AA$12,L58,G58*2))</f>
        <v/>
      </c>
      <c r="N58" s="14"/>
      <c r="Q58" s="1" t="str">
        <f t="shared" si="2"/>
        <v/>
      </c>
    </row>
    <row r="59" spans="3:17" ht="14.25" thickBot="1">
      <c r="C59" s="41" t="str">
        <f t="shared" si="1"/>
        <v/>
      </c>
      <c r="D59" s="29"/>
      <c r="E59" s="37"/>
      <c r="F59" s="12"/>
      <c r="G59" s="12"/>
      <c r="H59" s="7" t="str" cm="1">
        <f t="array" ref="H59">_xlfn.IFS(G59="","",G59=1,"男",G59=2,"女")</f>
        <v/>
      </c>
      <c r="I59" s="12"/>
      <c r="J59" s="12"/>
      <c r="K59" s="7" t="str">
        <f t="shared" si="3"/>
        <v/>
      </c>
      <c r="L59" s="12"/>
      <c r="M59" s="7" t="str" cm="1">
        <f t="array" ref="M59">IF(OR(L59="",G59=""),"",INDEX($X$9:$AA$12,L59,G59*2))</f>
        <v/>
      </c>
      <c r="N59" s="16"/>
      <c r="Q59" s="1" t="str">
        <f t="shared" si="2"/>
        <v/>
      </c>
    </row>
  </sheetData>
  <sheetProtection algorithmName="SHA-512" hashValue="U7D4oSqj20DXIqDongSv0VeNPqOKUbi93+vnd1awYsl4H6NpJMptMXFZwpOc7cCt0bmI+/M4jBXEdl5G7uUoOg==" saltValue="Izos+ScSks2eB826LJUoPg==" spinCount="100000" sheet="1" selectLockedCells="1"/>
  <sortState xmlns:xlrd2="http://schemas.microsoft.com/office/spreadsheetml/2017/richdata2" ref="D10:N1048576">
    <sortCondition ref="G10:G1048576"/>
  </sortState>
  <mergeCells count="15">
    <mergeCell ref="C8:N8"/>
    <mergeCell ref="A3:B4"/>
    <mergeCell ref="A5:B5"/>
    <mergeCell ref="D3:D4"/>
    <mergeCell ref="E3:H4"/>
    <mergeCell ref="E5:H5"/>
    <mergeCell ref="I5:K5"/>
    <mergeCell ref="M5:N5"/>
    <mergeCell ref="M3:N4"/>
    <mergeCell ref="C1:J2"/>
    <mergeCell ref="K1:N2"/>
    <mergeCell ref="C3:C4"/>
    <mergeCell ref="I3:K4"/>
    <mergeCell ref="P3:P4"/>
    <mergeCell ref="O3:O4"/>
  </mergeCells>
  <phoneticPr fontId="1"/>
  <conditionalFormatting sqref="M10:M59">
    <cfRule type="cellIs" dxfId="5" priority="6" operator="equal">
      <formula>$AA$12</formula>
    </cfRule>
  </conditionalFormatting>
  <conditionalFormatting sqref="Q1">
    <cfRule type="cellIs" dxfId="4" priority="2" operator="equal">
      <formula>"エラーあり"</formula>
    </cfRule>
  </conditionalFormatting>
  <conditionalFormatting sqref="Q5">
    <cfRule type="cellIs" dxfId="3" priority="1" operator="equal">
      <formula>"責任者記載漏れ"</formula>
    </cfRule>
    <cfRule type="cellIs" dxfId="2" priority="4" operator="equal">
      <formula>"人数エラー"</formula>
    </cfRule>
  </conditionalFormatting>
  <conditionalFormatting sqref="Q9">
    <cfRule type="cellIs" dxfId="1" priority="3" operator="equal">
      <formula>"記載エラー"</formula>
    </cfRule>
  </conditionalFormatting>
  <conditionalFormatting sqref="Q10:Q59">
    <cfRule type="cellIs" dxfId="0" priority="5" operator="equal">
      <formula>"個人ナンバーエラー？"</formula>
    </cfRule>
  </conditionalFormatting>
  <dataValidations count="7">
    <dataValidation type="list" imeMode="on" allowBlank="1" showInputMessage="1" showErrorMessage="1" sqref="C5" xr:uid="{95DD7747-F692-4E57-9861-6A5B930EEE89}">
      <formula1>$X$14:$X$15</formula1>
    </dataValidation>
    <dataValidation type="whole" imeMode="off" allowBlank="1" showInputMessage="1" showErrorMessage="1" sqref="N10:N59" xr:uid="{19C032BC-CBD6-4EFC-B1C9-37ED639D3B08}">
      <formula1>0</formula1>
      <formula2>590000</formula2>
    </dataValidation>
    <dataValidation type="whole" imeMode="off" allowBlank="1" showInputMessage="1" showErrorMessage="1" sqref="L10:L59" xr:uid="{8EF9B5AD-15B9-4ADD-A6C8-898048CEF767}">
      <formula1>1</formula1>
      <formula2>4</formula2>
    </dataValidation>
    <dataValidation type="list" imeMode="off" allowBlank="1" showInputMessage="1" showErrorMessage="1" sqref="G10:G59" xr:uid="{9100C9E0-B410-4077-B34C-DC4737EBA369}">
      <formula1>"1,2"</formula1>
    </dataValidation>
    <dataValidation imeMode="off" allowBlank="1" showInputMessage="1" showErrorMessage="1" sqref="E10:E59 J10:J59 D5 I5:K5" xr:uid="{DD599116-7780-49C1-8981-5B607F18CB55}"/>
    <dataValidation type="list" imeMode="on" allowBlank="1" showInputMessage="1" showErrorMessage="1" sqref="I10:I59" xr:uid="{C2E845C2-1790-4480-AA85-410A712B0CA4}">
      <formula1>"中学,高校,大学,一般"</formula1>
    </dataValidation>
    <dataValidation imeMode="on" allowBlank="1" showInputMessage="1" showErrorMessage="1" sqref="D10:D59 F10:F59 E5:H5 A5:B5" xr:uid="{DD3C62CE-B448-4D3A-8155-2854FBF54E51}"/>
  </dataValidations>
  <pageMargins left="0.47244094488188981" right="0.23622047244094491" top="0.51181102362204722" bottom="0.47244094488188981" header="0.31496062992125984" footer="0.31496062992125984"/>
  <pageSetup paperSize="9" scale="75" orientation="portrait" horizontalDpi="300" verticalDpi="300" r:id="rId1"/>
  <headerFooter>
    <oddFooter>&amp;R&amp;A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2026-06-25T07:53:14Z</dcterms:modified>
</cp:coreProperties>
</file>