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9"/>
  <workbookPr filterPrivacy="1" defaultThemeVersion="124226"/>
  <xr:revisionPtr revIDLastSave="0" documentId="13_ncr:1_{206BED17-7B41-4AB9-862B-55BF65AC206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必ずお読みください" sheetId="6" r:id="rId1"/>
    <sheet name="市内用申込シート" sheetId="4" r:id="rId2"/>
    <sheet name="市外用申込シート" sheetId="5" r:id="rId3"/>
  </sheets>
  <definedNames>
    <definedName name="_xlnm.Print_Area" localSheetId="2">市外用申込シート!$A$2:$Q$61</definedName>
    <definedName name="_xlnm.Print_Area" localSheetId="1">市内用申込シート!$A$2:$Q$63</definedName>
    <definedName name="_xlnm.Print_Area" localSheetId="0">必ずお読みください!$A$1:$D$33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3" i="4" l="1"/>
  <c r="AA43" i="4"/>
  <c r="AA42" i="4"/>
  <c r="Z42" i="4"/>
  <c r="Q41" i="5"/>
  <c r="Q40" i="5"/>
  <c r="AA41" i="4"/>
  <c r="Z41" i="4"/>
  <c r="AA40" i="4"/>
  <c r="Z40" i="4"/>
  <c r="AA39" i="4"/>
  <c r="Z39" i="4"/>
  <c r="AA38" i="4"/>
  <c r="Z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D5" i="5"/>
  <c r="Y41" i="4"/>
  <c r="P4" i="4"/>
  <c r="H6" i="5"/>
  <c r="G6" i="5"/>
  <c r="G6" i="4"/>
  <c r="N63" i="4"/>
  <c r="N62" i="4"/>
  <c r="N61" i="4"/>
  <c r="N58" i="4"/>
  <c r="N57" i="4"/>
  <c r="N56" i="4"/>
  <c r="N53" i="4"/>
  <c r="N52" i="4"/>
  <c r="N51" i="4"/>
  <c r="N50" i="4"/>
  <c r="N47" i="4"/>
  <c r="N46" i="4"/>
  <c r="E63" i="4"/>
  <c r="E62" i="4"/>
  <c r="E61" i="4"/>
  <c r="E58" i="4"/>
  <c r="E57" i="4"/>
  <c r="E56" i="4"/>
  <c r="E53" i="4"/>
  <c r="E52" i="4"/>
  <c r="E51" i="4"/>
  <c r="E50" i="4"/>
  <c r="E47" i="4"/>
  <c r="E46" i="4"/>
  <c r="E61" i="5"/>
  <c r="E60" i="5"/>
  <c r="E59" i="5"/>
  <c r="E56" i="5"/>
  <c r="E55" i="5"/>
  <c r="E54" i="5"/>
  <c r="E53" i="5"/>
  <c r="E50" i="5"/>
  <c r="E49" i="5"/>
  <c r="E48" i="5"/>
  <c r="E47" i="5"/>
  <c r="E44" i="5"/>
  <c r="E38" i="5"/>
  <c r="E43" i="5"/>
  <c r="E40" i="5"/>
  <c r="E39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P58" i="4"/>
  <c r="P52" i="4"/>
  <c r="P46" i="4"/>
  <c r="G58" i="4"/>
  <c r="G52" i="4"/>
  <c r="G46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H6" i="4"/>
  <c r="D5" i="4"/>
  <c r="G13" i="5"/>
  <c r="P4" i="5"/>
  <c r="Y42" i="4" l="1"/>
  <c r="Y18" i="4"/>
  <c r="Y30" i="4"/>
  <c r="Y43" i="4"/>
  <c r="Y40" i="4"/>
  <c r="Y39" i="4"/>
  <c r="Y38" i="4"/>
  <c r="Y37" i="4"/>
  <c r="Y36" i="4"/>
  <c r="Y35" i="4"/>
  <c r="Y34" i="4"/>
  <c r="Y33" i="4"/>
  <c r="Y32" i="4"/>
  <c r="Y31" i="4"/>
  <c r="Y29" i="4"/>
  <c r="G56" i="5"/>
  <c r="G50" i="5"/>
  <c r="G44" i="5"/>
  <c r="G38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P5" i="5"/>
  <c r="K5" i="5"/>
  <c r="P5" i="4"/>
  <c r="K5" i="4"/>
  <c r="Y28" i="4" l="1"/>
  <c r="Y14" i="4"/>
  <c r="Y15" i="4"/>
  <c r="Y16" i="4"/>
  <c r="Y17" i="4"/>
  <c r="Y19" i="4"/>
  <c r="Y20" i="4"/>
  <c r="Y21" i="4"/>
  <c r="Y22" i="4"/>
  <c r="Y23" i="4"/>
  <c r="Y24" i="4"/>
  <c r="Y25" i="4"/>
  <c r="Y26" i="4"/>
  <c r="Y27" i="4"/>
  <c r="P6" i="5"/>
  <c r="P6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<sst xmlns="http://schemas.openxmlformats.org/spreadsheetml/2006/main" count="288" uniqueCount="147">
  <si>
    <t>申込責任者</t>
    <rPh sb="0" eb="2">
      <t>モウシコ</t>
    </rPh>
    <rPh sb="2" eb="5">
      <t>セキニンシャ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</si>
  <si>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</si>
  <si>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個人種目</t>
    <rPh sb="0" eb="4">
      <t>コジンシュモク</t>
    </rPh>
    <phoneticPr fontId="1"/>
  </si>
  <si>
    <t>氏名
ﾏﾆｭｱﾙ参照</t>
    <rPh sb="0" eb="2">
      <t>シメイ</t>
    </rPh>
    <rPh sb="8" eb="10">
      <t>サンショウ</t>
    </rPh>
    <phoneticPr fontId="1"/>
  </si>
  <si>
    <t>種目番号</t>
    <rPh sb="0" eb="2">
      <t>シュモク</t>
    </rPh>
    <rPh sb="2" eb="4">
      <t>バンゴウ</t>
    </rPh>
    <phoneticPr fontId="1"/>
  </si>
  <si>
    <t>申込記録</t>
    <rPh sb="0" eb="2">
      <t>モウシコミ</t>
    </rPh>
    <rPh sb="2" eb="4">
      <t>キロク</t>
    </rPh>
    <phoneticPr fontId="1"/>
  </si>
  <si>
    <t>性別
男=1
女=2</t>
    <rPh sb="0" eb="2">
      <t>セイベツ</t>
    </rPh>
    <rPh sb="3" eb="4">
      <t>オトコ</t>
    </rPh>
    <rPh sb="7" eb="8">
      <t>オンナ</t>
    </rPh>
    <phoneticPr fontId="1"/>
  </si>
  <si>
    <t>学年
半角</t>
    <rPh sb="0" eb="2">
      <t>ガクネン</t>
    </rPh>
    <rPh sb="3" eb="5">
      <t>ハンカク</t>
    </rPh>
    <phoneticPr fontId="1"/>
  </si>
  <si>
    <t>所属(略称)
…大…高…中 等</t>
    <rPh sb="0" eb="2">
      <t>ショゾク</t>
    </rPh>
    <rPh sb="3" eb="5">
      <t>リャクショウ</t>
    </rPh>
    <rPh sb="8" eb="9">
      <t>ダイ</t>
    </rPh>
    <rPh sb="10" eb="11">
      <t>コウ</t>
    </rPh>
    <rPh sb="12" eb="13">
      <t>チュウ</t>
    </rPh>
    <rPh sb="14" eb="15">
      <t>ナド</t>
    </rPh>
    <phoneticPr fontId="1"/>
  </si>
  <si>
    <t>種目
番号</t>
    <rPh sb="0" eb="2">
      <t>シュモク</t>
    </rPh>
    <rPh sb="3" eb="5">
      <t>バンゴウ</t>
    </rPh>
    <phoneticPr fontId="1"/>
  </si>
  <si>
    <t>種　　目</t>
    <rPh sb="0" eb="1">
      <t>タネ</t>
    </rPh>
    <rPh sb="3" eb="4">
      <t>メ</t>
    </rPh>
    <phoneticPr fontId="1"/>
  </si>
  <si>
    <t>個人</t>
    <rPh sb="0" eb="2">
      <t>コジン</t>
    </rPh>
    <phoneticPr fontId="1"/>
  </si>
  <si>
    <t>リレー</t>
    <phoneticPr fontId="1"/>
  </si>
  <si>
    <t>申込み料</t>
    <rPh sb="0" eb="2">
      <t>モウシコ</t>
    </rPh>
    <rPh sb="3" eb="4">
      <t>リョウ</t>
    </rPh>
    <phoneticPr fontId="1"/>
  </si>
  <si>
    <t>連絡先(携帯電話)</t>
    <rPh sb="0" eb="3">
      <t>レンラクサキ</t>
    </rPh>
    <rPh sb="4" eb="6">
      <t>ケイタイ</t>
    </rPh>
    <rPh sb="6" eb="8">
      <t>デンワ</t>
    </rPh>
    <phoneticPr fontId="1"/>
  </si>
  <si>
    <t>協力
審判</t>
    <rPh sb="0" eb="2">
      <t>キョウリョク</t>
    </rPh>
    <rPh sb="3" eb="5">
      <t>シンパン</t>
    </rPh>
    <phoneticPr fontId="1"/>
  </si>
  <si>
    <t>氏名</t>
    <rPh sb="0" eb="2">
      <t>シメイ</t>
    </rPh>
    <phoneticPr fontId="1"/>
  </si>
  <si>
    <t>希望部署</t>
    <rPh sb="0" eb="2">
      <t>キボウ</t>
    </rPh>
    <rPh sb="2" eb="4">
      <t>ブショ</t>
    </rPh>
    <phoneticPr fontId="1"/>
  </si>
  <si>
    <t>個人種目のべ数</t>
    <rPh sb="0" eb="4">
      <t>コジンシュモク</t>
    </rPh>
    <rPh sb="6" eb="7">
      <t>スウ</t>
    </rPh>
    <phoneticPr fontId="1"/>
  </si>
  <si>
    <t>リレー申込チーム数</t>
    <rPh sb="3" eb="5">
      <t>モウシコミ</t>
    </rPh>
    <rPh sb="8" eb="9">
      <t>スウ</t>
    </rPh>
    <phoneticPr fontId="1"/>
  </si>
  <si>
    <t>総　額</t>
    <rPh sb="0" eb="1">
      <t>ソウ</t>
    </rPh>
    <rPh sb="2" eb="3">
      <t>ガク</t>
    </rPh>
    <phoneticPr fontId="1"/>
  </si>
  <si>
    <t>　件</t>
    <rPh sb="1" eb="2">
      <t>ケン</t>
    </rPh>
    <phoneticPr fontId="1"/>
  </si>
  <si>
    <t>　チーム</t>
    <phoneticPr fontId="1"/>
  </si>
  <si>
    <t>　円</t>
    <rPh sb="1" eb="2">
      <t>エン</t>
    </rPh>
    <phoneticPr fontId="1"/>
  </si>
  <si>
    <t>リレー種目</t>
    <rPh sb="3" eb="5">
      <t>シュモク</t>
    </rPh>
    <phoneticPr fontId="1"/>
  </si>
  <si>
    <t>性別</t>
    <rPh sb="0" eb="2">
      <t>セイベツ</t>
    </rPh>
    <phoneticPr fontId="1"/>
  </si>
  <si>
    <t>種目番号と記録記入欄は下記を参考にしてください</t>
    <rPh sb="0" eb="2">
      <t>シュモク</t>
    </rPh>
    <rPh sb="2" eb="4">
      <t>バンゴウ</t>
    </rPh>
    <rPh sb="5" eb="7">
      <t>キロク</t>
    </rPh>
    <rPh sb="7" eb="9">
      <t>キニュウ</t>
    </rPh>
    <rPh sb="9" eb="10">
      <t>ラン</t>
    </rPh>
    <rPh sb="11" eb="13">
      <t>カキ</t>
    </rPh>
    <rPh sb="14" eb="16">
      <t>サンコウ</t>
    </rPh>
    <phoneticPr fontId="1"/>
  </si>
  <si>
    <t>種目名</t>
    <rPh sb="0" eb="2">
      <t>シュモク</t>
    </rPh>
    <rPh sb="2" eb="3">
      <t>メイ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</si>
  <si>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</si>
  <si>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種目名</t>
    <rPh sb="0" eb="2">
      <t>シュモク</t>
    </rPh>
    <rPh sb="2" eb="3">
      <t>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</si>
  <si>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</si>
  <si>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</si>
  <si>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100m(男)</t>
    <rPh sb="5" eb="6">
      <t>ダン</t>
    </rPh>
    <phoneticPr fontId="1"/>
  </si>
  <si>
    <t>200m(男)</t>
    <rPh sb="5" eb="6">
      <t>ダン</t>
    </rPh>
    <phoneticPr fontId="1"/>
  </si>
  <si>
    <t>400m(男)</t>
    <rPh sb="5" eb="6">
      <t>ダン</t>
    </rPh>
    <phoneticPr fontId="1"/>
  </si>
  <si>
    <t>110mH(中)</t>
    <rPh sb="6" eb="7">
      <t>ナカ</t>
    </rPh>
    <phoneticPr fontId="1"/>
  </si>
  <si>
    <t>走高跳(男)</t>
    <rPh sb="0" eb="1">
      <t>ハシ</t>
    </rPh>
    <rPh sb="1" eb="3">
      <t>タカト</t>
    </rPh>
    <rPh sb="4" eb="5">
      <t>ダン</t>
    </rPh>
    <phoneticPr fontId="1"/>
  </si>
  <si>
    <t>砲丸投(中男)</t>
    <rPh sb="0" eb="3">
      <t>ホウガンナ</t>
    </rPh>
    <rPh sb="4" eb="6">
      <t>チュウダン</t>
    </rPh>
    <phoneticPr fontId="1"/>
  </si>
  <si>
    <t>棒高跳(男)</t>
    <rPh sb="0" eb="1">
      <t>ボウ</t>
    </rPh>
    <rPh sb="1" eb="3">
      <t>タカト</t>
    </rPh>
    <rPh sb="4" eb="5">
      <t>ダン</t>
    </rPh>
    <phoneticPr fontId="1"/>
  </si>
  <si>
    <t>砲丸投(高男)</t>
    <rPh sb="0" eb="3">
      <t>ホウガンナ</t>
    </rPh>
    <rPh sb="4" eb="6">
      <t>タカオ</t>
    </rPh>
    <phoneticPr fontId="1"/>
  </si>
  <si>
    <t>砲丸投(一男)</t>
    <rPh sb="0" eb="3">
      <t>ホウガンナ</t>
    </rPh>
    <rPh sb="4" eb="6">
      <t>カズオ</t>
    </rPh>
    <phoneticPr fontId="1"/>
  </si>
  <si>
    <t>100m(女)</t>
    <rPh sb="5" eb="6">
      <t>ジョ</t>
    </rPh>
    <phoneticPr fontId="1"/>
  </si>
  <si>
    <t>200m(女)</t>
    <rPh sb="5" eb="6">
      <t>ジョ</t>
    </rPh>
    <phoneticPr fontId="1"/>
  </si>
  <si>
    <t>400m(女)</t>
    <rPh sb="5" eb="6">
      <t>ジョ</t>
    </rPh>
    <phoneticPr fontId="1"/>
  </si>
  <si>
    <t>100mH(中)</t>
    <rPh sb="6" eb="7">
      <t>ナカ</t>
    </rPh>
    <phoneticPr fontId="1"/>
  </si>
  <si>
    <t>100mH(一高)</t>
    <rPh sb="6" eb="7">
      <t>イチ</t>
    </rPh>
    <rPh sb="7" eb="8">
      <t>コウ</t>
    </rPh>
    <phoneticPr fontId="1"/>
  </si>
  <si>
    <t>走高跳(女)</t>
    <rPh sb="0" eb="1">
      <t>ハシ</t>
    </rPh>
    <rPh sb="1" eb="3">
      <t>タカト</t>
    </rPh>
    <rPh sb="4" eb="5">
      <t>ジョ</t>
    </rPh>
    <phoneticPr fontId="1"/>
  </si>
  <si>
    <t>棒高跳(女)</t>
    <rPh sb="0" eb="1">
      <t>ボウ</t>
    </rPh>
    <rPh sb="1" eb="3">
      <t>タカト</t>
    </rPh>
    <rPh sb="4" eb="5">
      <t>ジョ</t>
    </rPh>
    <phoneticPr fontId="1"/>
  </si>
  <si>
    <t>砲丸投(中女)</t>
    <rPh sb="0" eb="3">
      <t>ホウガンナ</t>
    </rPh>
    <rPh sb="4" eb="6">
      <t>チュウジョ</t>
    </rPh>
    <phoneticPr fontId="1"/>
  </si>
  <si>
    <t>砲丸投(一高女)</t>
    <rPh sb="0" eb="3">
      <t>ホウガンナ</t>
    </rPh>
    <rPh sb="4" eb="6">
      <t>カズタカ</t>
    </rPh>
    <rPh sb="6" eb="7">
      <t>オンナ</t>
    </rPh>
    <phoneticPr fontId="1"/>
  </si>
  <si>
    <t>4x100mR(男)</t>
    <rPh sb="8" eb="9">
      <t>ダン</t>
    </rPh>
    <phoneticPr fontId="1"/>
  </si>
  <si>
    <t>→</t>
    <phoneticPr fontId="1"/>
  </si>
  <si>
    <t xml:space="preserve">
→
→</t>
    <phoneticPr fontId="1"/>
  </si>
  <si>
    <t xml:space="preserve">
1234
12345</t>
    <phoneticPr fontId="1"/>
  </si>
  <si>
    <t>4～5桁で入力
12秒34
1分23秒45</t>
    <rPh sb="3" eb="4">
      <t>ケタ</t>
    </rPh>
    <rPh sb="5" eb="7">
      <t>ニュウリョク</t>
    </rPh>
    <rPh sb="10" eb="11">
      <t>ビョウ</t>
    </rPh>
    <rPh sb="15" eb="16">
      <t>フン</t>
    </rPh>
    <rPh sb="18" eb="19">
      <t>ビョウ</t>
    </rPh>
    <phoneticPr fontId="1"/>
  </si>
  <si>
    <t>4～5桁で入力
23秒45
1分23秒21</t>
    <rPh sb="3" eb="4">
      <t>ケタ</t>
    </rPh>
    <rPh sb="5" eb="7">
      <t>ニュウリョク</t>
    </rPh>
    <rPh sb="10" eb="11">
      <t>ビョウ</t>
    </rPh>
    <rPh sb="15" eb="16">
      <t>フン</t>
    </rPh>
    <rPh sb="18" eb="19">
      <t>ビョウ</t>
    </rPh>
    <phoneticPr fontId="1"/>
  </si>
  <si>
    <t xml:space="preserve">
2345
12321</t>
    <phoneticPr fontId="1"/>
  </si>
  <si>
    <t>4桁で入力
43秒21</t>
    <rPh sb="1" eb="2">
      <t>ケタ</t>
    </rPh>
    <rPh sb="3" eb="5">
      <t>ニュウリョク</t>
    </rPh>
    <rPh sb="8" eb="9">
      <t>ビョウ</t>
    </rPh>
    <phoneticPr fontId="1"/>
  </si>
  <si>
    <t>市内中体連</t>
    <rPh sb="0" eb="2">
      <t>シナイ</t>
    </rPh>
    <rPh sb="2" eb="5">
      <t>チュウタイレン</t>
    </rPh>
    <phoneticPr fontId="1"/>
  </si>
  <si>
    <t>市内高体連</t>
    <rPh sb="0" eb="2">
      <t>シナイ</t>
    </rPh>
    <rPh sb="2" eb="5">
      <t>コウタイレン</t>
    </rPh>
    <phoneticPr fontId="1"/>
  </si>
  <si>
    <t>市内学連</t>
    <rPh sb="0" eb="2">
      <t>シナイ</t>
    </rPh>
    <rPh sb="2" eb="4">
      <t>ガクレン</t>
    </rPh>
    <phoneticPr fontId="1"/>
  </si>
  <si>
    <t>尼崎市陸協</t>
    <rPh sb="0" eb="3">
      <t>アマガサキシ</t>
    </rPh>
    <rPh sb="3" eb="4">
      <t>リク</t>
    </rPh>
    <rPh sb="4" eb="5">
      <t>キョウ</t>
    </rPh>
    <phoneticPr fontId="1"/>
  </si>
  <si>
    <t>市外一般・学連</t>
    <rPh sb="0" eb="2">
      <t>シガイ</t>
    </rPh>
    <rPh sb="2" eb="4">
      <t>イッパン</t>
    </rPh>
    <rPh sb="5" eb="7">
      <t>ガクレン</t>
    </rPh>
    <phoneticPr fontId="1"/>
  </si>
  <si>
    <t>申込数</t>
    <rPh sb="0" eb="3">
      <t>モウシコミスウ</t>
    </rPh>
    <phoneticPr fontId="1"/>
  </si>
  <si>
    <t>種別記号</t>
    <rPh sb="0" eb="2">
      <t>シュベツ</t>
    </rPh>
    <rPh sb="2" eb="4">
      <t>キゴウ</t>
    </rPh>
    <phoneticPr fontId="1"/>
  </si>
  <si>
    <t>登録
ﾅﾝﾊﾞｰ
半角</t>
    <rPh sb="0" eb="2">
      <t>トウロク</t>
    </rPh>
    <rPh sb="9" eb="11">
      <t>ハンカク</t>
    </rPh>
    <phoneticPr fontId="1"/>
  </si>
  <si>
    <t>3～4桁で入力
3m57
12m34</t>
    <rPh sb="3" eb="4">
      <t>ケタ</t>
    </rPh>
    <rPh sb="5" eb="7">
      <t>ニュウリョク</t>
    </rPh>
    <phoneticPr fontId="1"/>
  </si>
  <si>
    <t xml:space="preserve">
357
1234</t>
    <phoneticPr fontId="1"/>
  </si>
  <si>
    <t>3～4桁で入力
9m87
24m68</t>
    <rPh sb="3" eb="4">
      <t>ケタ</t>
    </rPh>
    <rPh sb="5" eb="7">
      <t>ニュウリョク</t>
    </rPh>
    <phoneticPr fontId="1"/>
  </si>
  <si>
    <t xml:space="preserve">
987
2468</t>
    <phoneticPr fontId="1"/>
  </si>
  <si>
    <t>円盤投(中男)</t>
    <rPh sb="0" eb="2">
      <t>エンバン</t>
    </rPh>
    <rPh sb="2" eb="3">
      <t>ナ</t>
    </rPh>
    <rPh sb="4" eb="5">
      <t>チュウ</t>
    </rPh>
    <rPh sb="5" eb="6">
      <t>ダン</t>
    </rPh>
    <phoneticPr fontId="1"/>
  </si>
  <si>
    <t>円盤投(高男)</t>
    <rPh sb="0" eb="2">
      <t>エンバン</t>
    </rPh>
    <rPh sb="2" eb="3">
      <t>ナ</t>
    </rPh>
    <rPh sb="4" eb="5">
      <t>コウ</t>
    </rPh>
    <rPh sb="5" eb="6">
      <t>ダン</t>
    </rPh>
    <phoneticPr fontId="1"/>
  </si>
  <si>
    <t>円盤投(一男)</t>
    <rPh sb="0" eb="2">
      <t>エンバン</t>
    </rPh>
    <rPh sb="2" eb="3">
      <t>ナ</t>
    </rPh>
    <rPh sb="4" eb="5">
      <t>イチ</t>
    </rPh>
    <rPh sb="5" eb="6">
      <t>ダン</t>
    </rPh>
    <phoneticPr fontId="1"/>
  </si>
  <si>
    <t>3桁で入力
1m47</t>
    <rPh sb="1" eb="2">
      <t>ケタ</t>
    </rPh>
    <rPh sb="3" eb="5">
      <t>ニュウリョク</t>
    </rPh>
    <phoneticPr fontId="1"/>
  </si>
  <si>
    <t xml:space="preserve">
→</t>
    <phoneticPr fontId="1"/>
  </si>
  <si>
    <t xml:space="preserve">
147</t>
    <phoneticPr fontId="1"/>
  </si>
  <si>
    <t>3～4桁で入力
9m75
24m68</t>
    <rPh sb="3" eb="4">
      <t>ケタ</t>
    </rPh>
    <rPh sb="5" eb="7">
      <t>ニュウリョク</t>
    </rPh>
    <phoneticPr fontId="1"/>
  </si>
  <si>
    <t xml:space="preserve">
975
2468</t>
    <phoneticPr fontId="1"/>
  </si>
  <si>
    <t>円盤投(女)</t>
    <rPh sb="0" eb="3">
      <t>エンバンナ</t>
    </rPh>
    <rPh sb="4" eb="5">
      <t>ジョ</t>
    </rPh>
    <phoneticPr fontId="1"/>
  </si>
  <si>
    <t>4x100mR(女)</t>
    <rPh sb="8" eb="9">
      <t>ジョ</t>
    </rPh>
    <phoneticPr fontId="1"/>
  </si>
  <si>
    <t xml:space="preserve"> </t>
    <phoneticPr fontId="1"/>
  </si>
  <si>
    <t>　</t>
    <phoneticPr fontId="1"/>
  </si>
  <si>
    <t>市外中体連</t>
    <rPh sb="0" eb="2">
      <t>シガイ</t>
    </rPh>
    <rPh sb="2" eb="5">
      <t>チュウタイレン</t>
    </rPh>
    <phoneticPr fontId="1"/>
  </si>
  <si>
    <t>市外高体連</t>
    <rPh sb="0" eb="2">
      <t>シガイ</t>
    </rPh>
    <rPh sb="2" eb="5">
      <t>コウタイレン</t>
    </rPh>
    <phoneticPr fontId="1"/>
  </si>
  <si>
    <t>①</t>
    <phoneticPr fontId="1"/>
  </si>
  <si>
    <t>②</t>
    <phoneticPr fontId="1"/>
  </si>
  <si>
    <t>③</t>
    <phoneticPr fontId="1"/>
  </si>
  <si>
    <t>所属名</t>
    <rPh sb="0" eb="3">
      <t>ショゾクメイ</t>
    </rPh>
    <phoneticPr fontId="1"/>
  </si>
  <si>
    <t>使用するシート</t>
    <rPh sb="0" eb="2">
      <t>シヨウ</t>
    </rPh>
    <phoneticPr fontId="1"/>
  </si>
  <si>
    <t>市内用申込シート</t>
    <rPh sb="0" eb="3">
      <t>シナイヨウ</t>
    </rPh>
    <rPh sb="3" eb="5">
      <t>モウシコミ</t>
    </rPh>
    <phoneticPr fontId="1"/>
  </si>
  <si>
    <t>市外用申込シート</t>
    <rPh sb="0" eb="3">
      <t>シガイヨウ</t>
    </rPh>
    <rPh sb="3" eb="5">
      <t>モウシコミ</t>
    </rPh>
    <phoneticPr fontId="1"/>
  </si>
  <si>
    <t>上記以外の参加希望者</t>
    <rPh sb="0" eb="4">
      <t>ジョウキイガイ</t>
    </rPh>
    <rPh sb="5" eb="10">
      <t>サンカキボウシャ</t>
    </rPh>
    <phoneticPr fontId="1"/>
  </si>
  <si>
    <t>尼崎市内の中学・高校・尼崎市内に学連登録住所を持つ大学
および尼崎市陸協登録者</t>
    <rPh sb="0" eb="4">
      <t>アマガサキシナイ</t>
    </rPh>
    <rPh sb="5" eb="7">
      <t>チュウガク</t>
    </rPh>
    <rPh sb="8" eb="10">
      <t>コウコウ</t>
    </rPh>
    <rPh sb="11" eb="15">
      <t>アマガサキシナイ</t>
    </rPh>
    <rPh sb="16" eb="22">
      <t>ガクレントウロクジュウショ</t>
    </rPh>
    <rPh sb="23" eb="24">
      <t>モ</t>
    </rPh>
    <rPh sb="25" eb="27">
      <t>ダイガク</t>
    </rPh>
    <rPh sb="31" eb="36">
      <t>アマガサキシリクキョウ</t>
    </rPh>
    <rPh sb="36" eb="38">
      <t>トウロク</t>
    </rPh>
    <rPh sb="38" eb="39">
      <t>シャ</t>
    </rPh>
    <phoneticPr fontId="1"/>
  </si>
  <si>
    <t>中学校は「〇〇中」　高校は「〇〇高」、大学は「〇〇大」、
一般は「〇〇市陸協」あるいは「登録団体名」</t>
    <rPh sb="0" eb="3">
      <t>チュウガッコウ</t>
    </rPh>
    <rPh sb="7" eb="8">
      <t>チュウ</t>
    </rPh>
    <rPh sb="10" eb="12">
      <t>コウコウ</t>
    </rPh>
    <rPh sb="16" eb="17">
      <t>コウ</t>
    </rPh>
    <rPh sb="19" eb="21">
      <t>ダイガク</t>
    </rPh>
    <rPh sb="25" eb="26">
      <t>ダイ</t>
    </rPh>
    <rPh sb="29" eb="31">
      <t>イッパン</t>
    </rPh>
    <rPh sb="35" eb="36">
      <t>シ</t>
    </rPh>
    <rPh sb="36" eb="37">
      <t>リク</t>
    </rPh>
    <rPh sb="37" eb="38">
      <t>キョウ</t>
    </rPh>
    <rPh sb="44" eb="46">
      <t>トウロク</t>
    </rPh>
    <rPh sb="46" eb="48">
      <t>ダンタイ</t>
    </rPh>
    <rPh sb="48" eb="49">
      <t>メイ</t>
    </rPh>
    <phoneticPr fontId="1"/>
  </si>
  <si>
    <t>種別記号</t>
    <rPh sb="0" eb="4">
      <t>シュベツキゴウ</t>
    </rPh>
    <phoneticPr fontId="1"/>
  </si>
  <si>
    <t>A：市内中体連　B：市内高体連　C：市内学連　D：尼崎市陸協登録者
E：市外中体連　F：市外高体連　G：市外一般および学連</t>
    <rPh sb="2" eb="7">
      <t>シナイチュウタイレン</t>
    </rPh>
    <rPh sb="10" eb="15">
      <t>シナイコウタイレン</t>
    </rPh>
    <rPh sb="18" eb="22">
      <t>シナイガクレン</t>
    </rPh>
    <rPh sb="25" eb="29">
      <t>アマガサキシリク</t>
    </rPh>
    <rPh sb="29" eb="30">
      <t>キョウ</t>
    </rPh>
    <rPh sb="30" eb="33">
      <t>トウロクシャ</t>
    </rPh>
    <rPh sb="36" eb="41">
      <t>シガイチュウタイレン</t>
    </rPh>
    <rPh sb="44" eb="46">
      <t>シガイ</t>
    </rPh>
    <rPh sb="46" eb="49">
      <t>コウタイレン</t>
    </rPh>
    <rPh sb="52" eb="54">
      <t>シガイ</t>
    </rPh>
    <rPh sb="54" eb="56">
      <t>イッパン</t>
    </rPh>
    <rPh sb="59" eb="61">
      <t>ガクレン</t>
    </rPh>
    <phoneticPr fontId="1"/>
  </si>
  <si>
    <t>④</t>
    <phoneticPr fontId="1"/>
  </si>
  <si>
    <t>申込責任者</t>
    <rPh sb="0" eb="5">
      <t>モウシコミセキニンシャ</t>
    </rPh>
    <phoneticPr fontId="1"/>
  </si>
  <si>
    <t>⑤</t>
    <phoneticPr fontId="1"/>
  </si>
  <si>
    <t>連絡先</t>
    <rPh sb="0" eb="3">
      <t>レンラクサキ</t>
    </rPh>
    <phoneticPr fontId="1"/>
  </si>
  <si>
    <t>記入内容に確認が必要な場合は連絡することがありますので、
連絡のつきやすい番号を記入ください。</t>
    <rPh sb="0" eb="4">
      <t>キニュウナイヨウ</t>
    </rPh>
    <rPh sb="5" eb="7">
      <t>カクニン</t>
    </rPh>
    <rPh sb="8" eb="10">
      <t>ヒツヨウ</t>
    </rPh>
    <rPh sb="11" eb="13">
      <t>バアイ</t>
    </rPh>
    <rPh sb="14" eb="16">
      <t>レンラク</t>
    </rPh>
    <rPh sb="29" eb="31">
      <t>レンラク</t>
    </rPh>
    <rPh sb="37" eb="39">
      <t>バンゴウ</t>
    </rPh>
    <rPh sb="40" eb="42">
      <t>キニュウ</t>
    </rPh>
    <phoneticPr fontId="1"/>
  </si>
  <si>
    <t>⑥</t>
    <phoneticPr fontId="1"/>
  </si>
  <si>
    <t>登録ナンバー</t>
    <rPh sb="0" eb="2">
      <t>トウロク</t>
    </rPh>
    <phoneticPr fontId="1"/>
  </si>
  <si>
    <t>⑦</t>
    <phoneticPr fontId="1"/>
  </si>
  <si>
    <t>⑧</t>
    <phoneticPr fontId="1"/>
  </si>
  <si>
    <t>⑨</t>
    <phoneticPr fontId="1"/>
  </si>
  <si>
    <t>学年</t>
    <rPh sb="0" eb="2">
      <t>ガクネン</t>
    </rPh>
    <phoneticPr fontId="1"/>
  </si>
  <si>
    <t>⑩</t>
    <phoneticPr fontId="1"/>
  </si>
  <si>
    <t>種目番号</t>
    <rPh sb="0" eb="4">
      <t>シュモクバンゴウ</t>
    </rPh>
    <phoneticPr fontId="1"/>
  </si>
  <si>
    <t>申込シート内の右表で確認してください</t>
    <rPh sb="0" eb="2">
      <t>モウシコミ</t>
    </rPh>
    <rPh sb="5" eb="6">
      <t>ナイ</t>
    </rPh>
    <rPh sb="7" eb="9">
      <t>ミギヒョウ</t>
    </rPh>
    <rPh sb="10" eb="12">
      <t>カクニン</t>
    </rPh>
    <phoneticPr fontId="1"/>
  </si>
  <si>
    <t>⑪</t>
    <phoneticPr fontId="1"/>
  </si>
  <si>
    <t>申込記録</t>
    <rPh sb="0" eb="4">
      <t>モウシコミキロク</t>
    </rPh>
    <phoneticPr fontId="1"/>
  </si>
  <si>
    <t>⑫</t>
    <phoneticPr fontId="1"/>
  </si>
  <si>
    <t>⑬</t>
    <phoneticPr fontId="1"/>
  </si>
  <si>
    <t>協力審判</t>
    <rPh sb="0" eb="4">
      <t>キョウリョクシンパン</t>
    </rPh>
    <phoneticPr fontId="1"/>
  </si>
  <si>
    <t>学校団体など、複数で協力いただけると大変助かります。</t>
    <rPh sb="0" eb="4">
      <t>ガッコウダンタイ</t>
    </rPh>
    <rPh sb="7" eb="9">
      <t>フクスウ</t>
    </rPh>
    <rPh sb="10" eb="12">
      <t>キョウリョク</t>
    </rPh>
    <rPh sb="18" eb="21">
      <t>タイヘンタス</t>
    </rPh>
    <phoneticPr fontId="1"/>
  </si>
  <si>
    <t>記録をもとに番組編成を行います　公認記録でなくても構いません
記入の仕方は、申込シート内の右表で確認してください。</t>
    <rPh sb="0" eb="2">
      <t>キロク</t>
    </rPh>
    <rPh sb="6" eb="10">
      <t>バングミヘンセイ</t>
    </rPh>
    <rPh sb="11" eb="12">
      <t>オコナ</t>
    </rPh>
    <rPh sb="16" eb="20">
      <t>コウニンキロク</t>
    </rPh>
    <rPh sb="25" eb="26">
      <t>カマ</t>
    </rPh>
    <rPh sb="31" eb="33">
      <t>キニュウ</t>
    </rPh>
    <rPh sb="34" eb="36">
      <t>シカタ</t>
    </rPh>
    <rPh sb="38" eb="40">
      <t>モウシコミ</t>
    </rPh>
    <rPh sb="43" eb="44">
      <t>ナイ</t>
    </rPh>
    <rPh sb="45" eb="47">
      <t>ミギヒョウ</t>
    </rPh>
    <rPh sb="48" eb="50">
      <t>カクニン</t>
    </rPh>
    <phoneticPr fontId="1"/>
  </si>
  <si>
    <t>＊＊＊エントリー用紙の記入にあたって＊＊＊</t>
    <rPh sb="8" eb="10">
      <t>ヨウシ</t>
    </rPh>
    <rPh sb="11" eb="13">
      <t>キニュウ</t>
    </rPh>
    <phoneticPr fontId="1"/>
  </si>
  <si>
    <t>記入が終了したら、ファイル形式はそのままで送信してください</t>
    <rPh sb="0" eb="2">
      <t>キニュウ</t>
    </rPh>
    <rPh sb="3" eb="5">
      <t>シュウリョウ</t>
    </rPh>
    <rPh sb="13" eb="15">
      <t>ケイシキ</t>
    </rPh>
    <rPh sb="21" eb="23">
      <t>ソウシン</t>
    </rPh>
    <phoneticPr fontId="1"/>
  </si>
  <si>
    <t>送信先</t>
    <rPh sb="0" eb="3">
      <t>ソウシンサキ</t>
    </rPh>
    <phoneticPr fontId="1"/>
  </si>
  <si>
    <t>amarikuentry@yahoo.co.jp</t>
    <phoneticPr fontId="1"/>
  </si>
  <si>
    <t>兵庫県登録者以外は出場できません。</t>
    <rPh sb="0" eb="3">
      <t>ヒョウゴケン</t>
    </rPh>
    <rPh sb="3" eb="6">
      <t>トウロクシャ</t>
    </rPh>
    <rPh sb="6" eb="8">
      <t>イガイ</t>
    </rPh>
    <rPh sb="9" eb="11">
      <t>シュツジョウ</t>
    </rPh>
    <phoneticPr fontId="1"/>
  </si>
  <si>
    <t>三段跳(男)</t>
    <rPh sb="0" eb="2">
      <t>サンダン</t>
    </rPh>
    <rPh sb="2" eb="3">
      <t>チョウ</t>
    </rPh>
    <rPh sb="4" eb="5">
      <t>ダン</t>
    </rPh>
    <phoneticPr fontId="1"/>
  </si>
  <si>
    <t>三段跳(女)</t>
    <rPh sb="0" eb="2">
      <t>サンダン</t>
    </rPh>
    <rPh sb="2" eb="3">
      <t>チョウ</t>
    </rPh>
    <rPh sb="4" eb="5">
      <t>ジョ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</si>
  <si>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</si>
  <si>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</si>
  <si>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</si>
  <si>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</si>
  <si>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</si>
  <si>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</si>
  <si>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</si>
  <si>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学連・他市陸協</t>
    <rPh sb="0" eb="2">
      <t>ガクレン</t>
    </rPh>
    <rPh sb="3" eb="5">
      <t>タシ</t>
    </rPh>
    <rPh sb="5" eb="6">
      <t>リク</t>
    </rPh>
    <rPh sb="6" eb="7">
      <t>キョウ</t>
    </rPh>
    <phoneticPr fontId="1"/>
  </si>
  <si>
    <r>
      <rPr>
        <b/>
        <sz val="12"/>
        <color theme="1"/>
        <rFont val="BIZ UDゴシック"/>
        <family val="3"/>
        <charset val="128"/>
      </rPr>
      <t>半角で記入</t>
    </r>
    <r>
      <rPr>
        <sz val="12"/>
        <color theme="1"/>
        <rFont val="BIZ UDゴシック"/>
        <family val="3"/>
        <charset val="128"/>
      </rPr>
      <t>　男子「１」　女子「２」</t>
    </r>
    <rPh sb="0" eb="2">
      <t>ハンカク</t>
    </rPh>
    <rPh sb="3" eb="5">
      <t>キニュウ</t>
    </rPh>
    <rPh sb="6" eb="8">
      <t>ダンシ</t>
    </rPh>
    <rPh sb="12" eb="14">
      <t>ジョシ</t>
    </rPh>
    <phoneticPr fontId="1"/>
  </si>
  <si>
    <r>
      <rPr>
        <b/>
        <sz val="12"/>
        <color theme="1"/>
        <rFont val="BIZ UDゴシック"/>
        <family val="3"/>
        <charset val="128"/>
      </rPr>
      <t>半角で記入</t>
    </r>
    <r>
      <rPr>
        <sz val="12"/>
        <color theme="1"/>
        <rFont val="BIZ UDゴシック"/>
        <family val="3"/>
        <charset val="128"/>
      </rPr>
      <t>　大学院は「M」をつける　一般は「空欄」</t>
    </r>
    <rPh sb="0" eb="2">
      <t>ハンカク</t>
    </rPh>
    <rPh sb="3" eb="5">
      <t>キニュウ</t>
    </rPh>
    <rPh sb="6" eb="9">
      <t>ダイガクイン</t>
    </rPh>
    <rPh sb="18" eb="20">
      <t>イッパン</t>
    </rPh>
    <rPh sb="22" eb="24">
      <t>クウラン</t>
    </rPh>
    <phoneticPr fontId="1"/>
  </si>
  <si>
    <r>
      <rPr>
        <b/>
        <sz val="10"/>
        <color theme="1"/>
        <rFont val="BIZ UDゴシック"/>
        <family val="3"/>
        <charset val="128"/>
      </rPr>
      <t>全角で記入</t>
    </r>
    <r>
      <rPr>
        <sz val="10"/>
        <color theme="1"/>
        <rFont val="BIZ UDゴシック"/>
        <family val="3"/>
        <charset val="128"/>
      </rPr>
      <t>　（一字姓）尼　　太郎　（一字名）尼崎　　陸　（一字姓・三字名）尼　陸太郎
　　　　　　（三字姓・一字名）尼ヶ崎　陸　（姓名合計五字以上）尼崎陸太郎</t>
    </r>
    <rPh sb="0" eb="2">
      <t>ゼンカク</t>
    </rPh>
    <rPh sb="3" eb="5">
      <t>キニュウ</t>
    </rPh>
    <rPh sb="7" eb="9">
      <t>イチジ</t>
    </rPh>
    <rPh sb="9" eb="10">
      <t>セイ</t>
    </rPh>
    <rPh sb="11" eb="12">
      <t>アマ</t>
    </rPh>
    <rPh sb="14" eb="16">
      <t>タロウ</t>
    </rPh>
    <rPh sb="18" eb="20">
      <t>イチジ</t>
    </rPh>
    <rPh sb="20" eb="21">
      <t>メイ</t>
    </rPh>
    <rPh sb="22" eb="24">
      <t>アマガサキ</t>
    </rPh>
    <rPh sb="26" eb="27">
      <t>リク</t>
    </rPh>
    <rPh sb="29" eb="32">
      <t>イチジセイ</t>
    </rPh>
    <rPh sb="33" eb="35">
      <t>サンジ</t>
    </rPh>
    <rPh sb="35" eb="36">
      <t>メイ</t>
    </rPh>
    <rPh sb="37" eb="38">
      <t>アマ</t>
    </rPh>
    <rPh sb="39" eb="42">
      <t>リクタロウ</t>
    </rPh>
    <rPh sb="50" eb="53">
      <t>サンジセイ</t>
    </rPh>
    <rPh sb="54" eb="56">
      <t>イチジ</t>
    </rPh>
    <rPh sb="56" eb="57">
      <t>メイ</t>
    </rPh>
    <rPh sb="58" eb="59">
      <t>アマ</t>
    </rPh>
    <rPh sb="60" eb="61">
      <t>ザキ</t>
    </rPh>
    <rPh sb="62" eb="63">
      <t>リク</t>
    </rPh>
    <rPh sb="65" eb="67">
      <t>セイメイ</t>
    </rPh>
    <rPh sb="67" eb="69">
      <t>ゴウケイ</t>
    </rPh>
    <rPh sb="69" eb="70">
      <t>ゴ</t>
    </rPh>
    <rPh sb="70" eb="71">
      <t>ジ</t>
    </rPh>
    <rPh sb="71" eb="73">
      <t>イジョウ</t>
    </rPh>
    <rPh sb="74" eb="76">
      <t>アマガサキ</t>
    </rPh>
    <rPh sb="76" eb="77">
      <t>リク</t>
    </rPh>
    <rPh sb="77" eb="79">
      <t>タロウ</t>
    </rPh>
    <phoneticPr fontId="1"/>
  </si>
  <si>
    <t>右側の「協力審判」の欄に自動記入されますので協力可能な場合は
「希望部署」を不可能な場合は「×」をご記入ください。</t>
    <rPh sb="0" eb="2">
      <t>ミギガワ</t>
    </rPh>
    <rPh sb="4" eb="8">
      <t>キョウリョクシンパン</t>
    </rPh>
    <rPh sb="10" eb="11">
      <t>ラン</t>
    </rPh>
    <rPh sb="12" eb="16">
      <t>ジドウキニュウ</t>
    </rPh>
    <rPh sb="22" eb="24">
      <t>キョウリョク</t>
    </rPh>
    <rPh sb="24" eb="26">
      <t>カノウ</t>
    </rPh>
    <rPh sb="27" eb="29">
      <t>バアイ</t>
    </rPh>
    <rPh sb="32" eb="34">
      <t>キボウ</t>
    </rPh>
    <rPh sb="34" eb="36">
      <t>ブショ</t>
    </rPh>
    <rPh sb="38" eb="41">
      <t>フカノウ</t>
    </rPh>
    <rPh sb="42" eb="44">
      <t>バアイ</t>
    </rPh>
    <rPh sb="50" eb="52">
      <t>キニュウ</t>
    </rPh>
    <phoneticPr fontId="1"/>
  </si>
  <si>
    <r>
      <rPr>
        <b/>
        <sz val="12"/>
        <color theme="1"/>
        <rFont val="BIZ UDゴシック"/>
        <family val="3"/>
        <charset val="128"/>
      </rPr>
      <t>半角で記入</t>
    </r>
    <r>
      <rPr>
        <sz val="12"/>
        <color theme="1"/>
        <rFont val="BIZ UDゴシック"/>
        <family val="3"/>
        <charset val="128"/>
      </rPr>
      <t>　中学は「学校番号－個人番号」　高校は「登録番号」
　　　　　　大学は「地区番号－個人番号」　一般は「登録番号」</t>
    </r>
    <rPh sb="0" eb="2">
      <t>ハンカク</t>
    </rPh>
    <rPh sb="3" eb="5">
      <t>キニュウ</t>
    </rPh>
    <rPh sb="6" eb="8">
      <t>チュウガク</t>
    </rPh>
    <rPh sb="10" eb="14">
      <t>ガッコウバンゴウ</t>
    </rPh>
    <rPh sb="15" eb="19">
      <t>コジンバンゴウ</t>
    </rPh>
    <rPh sb="21" eb="23">
      <t>コウコウ</t>
    </rPh>
    <rPh sb="25" eb="29">
      <t>トウロクバンゴウ</t>
    </rPh>
    <rPh sb="37" eb="39">
      <t>ダイガク</t>
    </rPh>
    <rPh sb="41" eb="45">
      <t>チクバンゴウ</t>
    </rPh>
    <rPh sb="46" eb="50">
      <t>コジンバンゴウ</t>
    </rPh>
    <rPh sb="52" eb="54">
      <t>イッパン</t>
    </rPh>
    <rPh sb="56" eb="60">
      <t>トウロクバンゴウ</t>
    </rPh>
    <phoneticPr fontId="1"/>
  </si>
  <si>
    <t>当日、受付の際にオーダー用紙をお渡ししますので走順通りでなくても構いませんメンバー変更は２名までOKです（当日、オーダー用紙に記入し提出してください）</t>
    <rPh sb="0" eb="2">
      <t>トウジツ</t>
    </rPh>
    <rPh sb="3" eb="5">
      <t>ウケツケ</t>
    </rPh>
    <rPh sb="6" eb="7">
      <t>サイ</t>
    </rPh>
    <rPh sb="12" eb="14">
      <t>ヨウシ</t>
    </rPh>
    <rPh sb="16" eb="17">
      <t>ワタ</t>
    </rPh>
    <rPh sb="23" eb="25">
      <t>ソウジュン</t>
    </rPh>
    <rPh sb="25" eb="26">
      <t>ドオ</t>
    </rPh>
    <rPh sb="32" eb="33">
      <t>カマ</t>
    </rPh>
    <rPh sb="41" eb="43">
      <t>ヘンコウ</t>
    </rPh>
    <rPh sb="45" eb="46">
      <t>メイ</t>
    </rPh>
    <rPh sb="53" eb="55">
      <t>トウジツ</t>
    </rPh>
    <rPh sb="60" eb="62">
      <t>ヨウシ</t>
    </rPh>
    <rPh sb="63" eb="65">
      <t>キニュウ</t>
    </rPh>
    <rPh sb="66" eb="68">
      <t>テイシュツ</t>
    </rPh>
    <phoneticPr fontId="1"/>
  </si>
  <si>
    <t>2025年度 第１回尼崎ナイター記録会  申込み(市内用)</t>
    <rPh sb="4" eb="6">
      <t>ネンド</t>
    </rPh>
    <rPh sb="10" eb="12">
      <t>アマガサキ</t>
    </rPh>
    <rPh sb="16" eb="19">
      <t>キロクカイ</t>
    </rPh>
    <rPh sb="21" eb="23">
      <t>モウシコ</t>
    </rPh>
    <rPh sb="25" eb="28">
      <t>シナイヨウ</t>
    </rPh>
    <phoneticPr fontId="1"/>
  </si>
  <si>
    <t>やり投(男)</t>
    <rPh sb="2" eb="3">
      <t>ナ</t>
    </rPh>
    <rPh sb="4" eb="5">
      <t>ダン</t>
    </rPh>
    <phoneticPr fontId="1"/>
  </si>
  <si>
    <t>やり投(女)</t>
    <rPh sb="2" eb="3">
      <t>ナ</t>
    </rPh>
    <rPh sb="4" eb="5">
      <t>ジョ</t>
    </rPh>
    <phoneticPr fontId="1"/>
  </si>
  <si>
    <t>2025年度 第１回尼崎ナイター記録会  申込み(市外用)</t>
    <rPh sb="4" eb="6">
      <t>ネンド</t>
    </rPh>
    <rPh sb="10" eb="12">
      <t>アマガサキ</t>
    </rPh>
    <rPh sb="16" eb="19">
      <t>キロクカイ</t>
    </rPh>
    <rPh sb="21" eb="23">
      <t>モウシコ</t>
    </rPh>
    <rPh sb="25" eb="27">
      <t>シガイ</t>
    </rPh>
    <rPh sb="27" eb="28">
      <t>ヨウ</t>
    </rPh>
    <phoneticPr fontId="1"/>
  </si>
  <si>
    <t>110mH(一高)</t>
    <rPh sb="6" eb="8">
      <t>イチコウ</t>
    </rPh>
    <phoneticPr fontId="1"/>
  </si>
  <si>
    <t>400mH(男)</t>
    <rPh sb="6" eb="7">
      <t>オトコ</t>
    </rPh>
    <phoneticPr fontId="1"/>
  </si>
  <si>
    <t>400mH(男)</t>
    <rPh sb="6" eb="7">
      <t>オトコ</t>
    </rPh>
    <phoneticPr fontId="1"/>
  </si>
  <si>
    <t>110ｍH(一高)</t>
    <rPh sb="6" eb="7">
      <t>イッ</t>
    </rPh>
    <rPh sb="7" eb="8">
      <t>コウ</t>
    </rPh>
    <phoneticPr fontId="1"/>
  </si>
  <si>
    <t>申込締切：５月２７日(火) １７：００</t>
    <rPh sb="0" eb="4">
      <t>モウシコミシメキリ</t>
    </rPh>
    <rPh sb="6" eb="7">
      <t>ガツ</t>
    </rPh>
    <rPh sb="9" eb="10">
      <t>ニチ</t>
    </rPh>
    <rPh sb="11" eb="1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</si>
</sst>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 val="double"/>
      <sz val="16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0"/>
      <color rgb="FFFF000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rgb="FF3333FF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u/>
      <sz val="20"/>
      <color theme="10"/>
      <name val="BIZ UD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 val="double"/>
      <sz val="18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rgb="FFFF0000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b/>
      <u val="double"/>
      <sz val="16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 shrinkToFit="1"/>
    </xf>
    <xf numFmtId="0" fontId="30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 shrinkToFit="1"/>
    </xf>
    <xf numFmtId="0" fontId="29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shrinkToFit="1"/>
    </xf>
    <xf numFmtId="0" fontId="30" fillId="0" borderId="73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4" fillId="3" borderId="87" xfId="0" applyFont="1" applyFill="1" applyBorder="1" applyAlignment="1">
      <alignment horizontal="center" vertical="center"/>
    </xf>
    <xf numFmtId="0" fontId="12" fillId="3" borderId="37" xfId="0" applyFont="1" applyFill="1" applyBorder="1">
      <alignment vertical="center"/>
    </xf>
    <xf numFmtId="0" fontId="33" fillId="0" borderId="9" xfId="0" applyFont="1" applyBorder="1" applyAlignment="1">
      <alignment horizontal="center" vertical="center"/>
    </xf>
    <xf numFmtId="0" fontId="29" fillId="2" borderId="2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12" fillId="3" borderId="38" xfId="0" applyFont="1" applyFill="1" applyBorder="1">
      <alignment vertical="center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>
      <alignment vertical="center"/>
    </xf>
    <xf numFmtId="0" fontId="33" fillId="0" borderId="26" xfId="0" applyFont="1" applyBorder="1" applyAlignment="1">
      <alignment horizontal="center" vertical="center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>
      <alignment vertical="center"/>
    </xf>
    <xf numFmtId="0" fontId="12" fillId="2" borderId="84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0" borderId="42" xfId="0" applyFont="1" applyBorder="1" applyAlignment="1">
      <alignment horizontal="center" vertical="center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0" borderId="45" xfId="0" applyFont="1" applyBorder="1" applyAlignment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0" borderId="44" xfId="0" applyFont="1" applyBorder="1" applyAlignment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12" fillId="0" borderId="47" xfId="0" applyFont="1" applyBorder="1" applyAlignment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31" fillId="0" borderId="2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12" fillId="0" borderId="97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2" fillId="0" borderId="89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23" xfId="0" applyFont="1" applyFill="1" applyBorder="1" applyAlignment="1">
      <alignment horizontal="center" vertical="center"/>
    </xf>
    <xf numFmtId="0" fontId="29" fillId="2" borderId="21" xfId="0" applyFont="1" applyFill="1" applyBorder="1" applyAlignment="1" applyProtection="1">
      <alignment horizontal="center" vertical="center"/>
      <protection locked="0"/>
    </xf>
    <xf numFmtId="0" fontId="29" fillId="2" borderId="34" xfId="0" applyFont="1" applyFill="1" applyBorder="1" applyAlignment="1" applyProtection="1">
      <alignment horizontal="center" vertical="center"/>
      <protection locked="0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 applyProtection="1">
      <alignment horizontal="center" vertical="center"/>
      <protection locked="0"/>
    </xf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 applyProtection="1">
      <alignment horizontal="center" vertical="center"/>
      <protection locked="0"/>
    </xf>
    <xf numFmtId="0" fontId="33" fillId="3" borderId="85" xfId="0" applyFont="1" applyFill="1" applyBorder="1" applyAlignment="1">
      <alignment horizontal="center" vertical="center"/>
    </xf>
    <xf numFmtId="0" fontId="33" fillId="3" borderId="86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26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27" xfId="0" applyFont="1" applyFill="1" applyBorder="1" applyAlignment="1" applyProtection="1">
      <alignment horizontal="center" vertical="center"/>
      <protection locked="0"/>
    </xf>
    <xf numFmtId="0" fontId="29" fillId="2" borderId="89" xfId="0" applyFont="1" applyFill="1" applyBorder="1" applyAlignment="1" applyProtection="1">
      <alignment horizontal="center" vertical="center"/>
      <protection locked="0"/>
    </xf>
    <xf numFmtId="0" fontId="29" fillId="2" borderId="90" xfId="0" applyFont="1" applyFill="1" applyBorder="1" applyAlignment="1" applyProtection="1">
      <alignment horizontal="center" vertical="center"/>
      <protection locked="0"/>
    </xf>
    <xf numFmtId="0" fontId="29" fillId="2" borderId="91" xfId="0" applyFont="1" applyFill="1" applyBorder="1" applyAlignment="1" applyProtection="1">
      <alignment horizontal="center" vertical="center"/>
      <protection locked="0"/>
    </xf>
    <xf numFmtId="0" fontId="33" fillId="0" borderId="5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FF"/>
      <color rgb="FF008000"/>
      <color rgb="FF006699"/>
      <color rgb="FFCC00CC"/>
      <color rgb="FFCC00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1193800</xdr:colOff>
      <xdr:row>7</xdr:row>
      <xdr:rowOff>88900</xdr:rowOff>
    </xdr:from>
    <xdr:to>
      <xdr:col>17</xdr:col>
      <xdr:colOff>10584</xdr:colOff>
      <xdr:row>8</xdr:row>
      <xdr:rowOff>231775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473950" y="1885950"/>
          <a:ext cx="4030134" cy="333375"/>
        </a:xfrm>
        <a:prstGeom prst="borderCallout1">
          <a:avLst>
            <a:gd name="adj1" fmla="val 655"/>
            <a:gd name="adj2" fmla="val 16900"/>
            <a:gd name="adj3" fmla="val -233850"/>
            <a:gd name="adj4" fmla="val 989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申込責任者が審判をされない場合は「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」を記入して下さい。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1141942</xdr:colOff>
      <xdr:row>6</xdr:row>
      <xdr:rowOff>220134</xdr:rowOff>
    </xdr:from>
    <xdr:to>
      <xdr:col>7</xdr:col>
      <xdr:colOff>184150</xdr:colOff>
      <xdr:row>8</xdr:row>
      <xdr:rowOff>77259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05492" y="1731434"/>
          <a:ext cx="3468158" cy="333375"/>
        </a:xfrm>
        <a:prstGeom prst="borderCallout1">
          <a:avLst>
            <a:gd name="adj1" fmla="val 3512"/>
            <a:gd name="adj2" fmla="val 1806"/>
            <a:gd name="adj3" fmla="val -164643"/>
            <a:gd name="adj4" fmla="val 7985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半角大文字で「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A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」～「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D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」の記号を記入して下さい。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1135380</xdr:colOff>
      <xdr:row>8</xdr:row>
      <xdr:rowOff>40005</xdr:rowOff>
    </xdr:from>
    <xdr:to>
      <xdr:col>7</xdr:col>
      <xdr:colOff>317500</xdr:colOff>
      <xdr:row>9</xdr:row>
      <xdr:rowOff>75724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98930" y="2027555"/>
          <a:ext cx="3608070" cy="321469"/>
        </a:xfrm>
        <a:prstGeom prst="borderCallout1">
          <a:avLst>
            <a:gd name="adj1" fmla="val 53512"/>
            <a:gd name="adj2" fmla="val -173"/>
            <a:gd name="adj3" fmla="val 111723"/>
            <a:gd name="adj4" fmla="val -38595"/>
          </a:avLst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中学は「○○○－△△」、大学は「</a:t>
          </a:r>
          <a:r>
            <a:rPr kumimoji="1" lang="en-US" altLang="ja-JP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－○○」で記</a:t>
          </a:r>
          <a:r>
            <a:rPr kumimoji="1" lang="ja-JP" altLang="en-US" sz="1100" b="1">
              <a:solidFill>
                <a:srgbClr val="002060"/>
              </a:solidFill>
            </a:rPr>
            <a:t>入</a:t>
          </a:r>
          <a:endParaRPr kumimoji="1" lang="en-US" altLang="ja-JP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285115</xdr:rowOff>
    </xdr:from>
    <xdr:to>
      <xdr:col>10</xdr:col>
      <xdr:colOff>962659</xdr:colOff>
      <xdr:row>8</xdr:row>
      <xdr:rowOff>100330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01650" y="1923415"/>
          <a:ext cx="6480809" cy="335915"/>
        </a:xfrm>
        <a:prstGeom prst="borderCallout1">
          <a:avLst>
            <a:gd name="adj1" fmla="val 3512"/>
            <a:gd name="adj2" fmla="val 1806"/>
            <a:gd name="adj3" fmla="val -215148"/>
            <a:gd name="adj4" fmla="val 1932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半角大文字で「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E(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市外中体連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F(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市外高体連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G(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市外一般・学連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」の記号を記入して下さい。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831850</xdr:colOff>
      <xdr:row>7</xdr:row>
      <xdr:rowOff>57150</xdr:rowOff>
    </xdr:from>
    <xdr:to>
      <xdr:col>16</xdr:col>
      <xdr:colOff>733425</xdr:colOff>
      <xdr:row>8</xdr:row>
      <xdr:rowOff>196850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51650" y="2025650"/>
          <a:ext cx="4079875" cy="330200"/>
        </a:xfrm>
        <a:prstGeom prst="borderCallout1">
          <a:avLst>
            <a:gd name="adj1" fmla="val 655"/>
            <a:gd name="adj2" fmla="val 16900"/>
            <a:gd name="adj3" fmla="val -264039"/>
            <a:gd name="adj4" fmla="val 14093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申込責任者が審判をされない場合は「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」を記入して下さい。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1165860</xdr:colOff>
      <xdr:row>8</xdr:row>
      <xdr:rowOff>131445</xdr:rowOff>
    </xdr:from>
    <xdr:to>
      <xdr:col>7</xdr:col>
      <xdr:colOff>640080</xdr:colOff>
      <xdr:row>9</xdr:row>
      <xdr:rowOff>119539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23060" y="2287905"/>
          <a:ext cx="3581400" cy="315754"/>
        </a:xfrm>
        <a:prstGeom prst="borderCallout1">
          <a:avLst>
            <a:gd name="adj1" fmla="val 53512"/>
            <a:gd name="adj2" fmla="val -173"/>
            <a:gd name="adj3" fmla="val 85177"/>
            <a:gd name="adj4" fmla="val -35191"/>
          </a:avLst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中学は「○○○－△△」、大学は「</a:t>
          </a:r>
          <a:r>
            <a:rPr kumimoji="1" lang="en-US" altLang="ja-JP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6-</a:t>
          </a:r>
          <a:r>
            <a:rPr kumimoji="1" lang="ja-JP" altLang="en-US" sz="1100" b="1">
              <a:solidFill>
                <a:srgbClr val="00206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○○」で記入</a:t>
          </a:r>
          <a:endParaRPr kumimoji="1" lang="en-US" altLang="ja-JP" sz="1100" b="1">
            <a:solidFill>
              <a:srgbClr val="00206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/>
    <v>2</v>
    <v>5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rikuentry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workbookViewId="0">
      <selection activeCell="D10" sqref="D10"/>
    </sheetView>
  </sheetViews>
  <sheetFormatPr defaultRowHeight="17.5" customHeight="1" x14ac:dyDescent="0.2"/>
  <cols>
    <col min="1" max="1" width="4" customWidth="1"/>
    <col min="2" max="2" width="6.6328125" customWidth="1"/>
    <col min="3" max="3" width="16.90625" style="10" customWidth="1"/>
    <col min="4" max="4" width="61.81640625" customWidth="1"/>
  </cols>
  <sheetData>
    <row r="1" spans="1:4" s="15" customFormat="1" ht="17.5" customHeight="1" x14ac:dyDescent="0.2">
      <c r="A1" s="118" t="s">
        <v>117</v>
      </c>
      <c r="B1" s="118"/>
      <c r="C1" s="118"/>
      <c r="D1" s="118"/>
    </row>
    <row r="2" spans="1:4" s="13" customFormat="1" ht="17.5" customHeight="1" x14ac:dyDescent="0.2">
      <c r="A2" s="11" t="s">
        <v>84</v>
      </c>
      <c r="B2" s="12" t="s">
        <v>88</v>
      </c>
    </row>
    <row r="3" spans="1:4" s="20" customFormat="1" ht="30" customHeight="1" x14ac:dyDescent="0.2">
      <c r="B3" s="21"/>
      <c r="C3" s="16" t="s">
        <v>89</v>
      </c>
      <c r="D3" s="23" t="s">
        <v>92</v>
      </c>
    </row>
    <row r="4" spans="1:4" s="20" customFormat="1" ht="30" customHeight="1" x14ac:dyDescent="0.2">
      <c r="B4" s="21"/>
      <c r="C4" s="16" t="s">
        <v>90</v>
      </c>
      <c r="D4" s="13" t="s">
        <v>91</v>
      </c>
    </row>
    <row r="5" spans="1:4" s="20" customFormat="1" ht="30" customHeight="1" x14ac:dyDescent="0.2">
      <c r="B5" s="21"/>
      <c r="C5" s="121" t="s">
        <v>121</v>
      </c>
      <c r="D5" s="122"/>
    </row>
    <row r="6" spans="1:4" s="13" customFormat="1" ht="17.5" customHeight="1" x14ac:dyDescent="0.2">
      <c r="A6" s="11" t="s">
        <v>85</v>
      </c>
      <c r="B6" s="12" t="s">
        <v>87</v>
      </c>
      <c r="C6" s="22"/>
      <c r="D6" s="23"/>
    </row>
    <row r="7" spans="1:4" s="20" customFormat="1" ht="30" customHeight="1" x14ac:dyDescent="0.2">
      <c r="A7" s="24"/>
      <c r="B7" s="21"/>
      <c r="C7" s="119" t="s">
        <v>93</v>
      </c>
      <c r="D7" s="119"/>
    </row>
    <row r="8" spans="1:4" s="13" customFormat="1" ht="17.5" customHeight="1" x14ac:dyDescent="0.2">
      <c r="A8" s="11" t="s">
        <v>86</v>
      </c>
      <c r="B8" s="12" t="s">
        <v>94</v>
      </c>
      <c r="C8" s="23"/>
    </row>
    <row r="9" spans="1:4" s="20" customFormat="1" ht="30" customHeight="1" x14ac:dyDescent="0.2">
      <c r="A9" s="24"/>
      <c r="B9" s="21"/>
      <c r="C9" s="119" t="s">
        <v>95</v>
      </c>
      <c r="D9" s="119"/>
    </row>
    <row r="10" spans="1:4" s="13" customFormat="1" ht="17.5" customHeight="1" x14ac:dyDescent="0.2">
      <c r="A10" s="11" t="s">
        <v>96</v>
      </c>
      <c r="B10" s="12" t="s">
        <v>97</v>
      </c>
    </row>
    <row r="11" spans="1:4" s="20" customFormat="1" ht="30" customHeight="1" x14ac:dyDescent="0.2">
      <c r="A11" s="24"/>
      <c r="B11" s="21"/>
      <c r="C11" s="119" t="s">
        <v>135</v>
      </c>
      <c r="D11" s="119"/>
    </row>
    <row r="12" spans="1:4" s="13" customFormat="1" ht="17.5" customHeight="1" x14ac:dyDescent="0.2">
      <c r="A12" s="11" t="s">
        <v>98</v>
      </c>
      <c r="B12" s="12" t="s">
        <v>99</v>
      </c>
    </row>
    <row r="13" spans="1:4" s="20" customFormat="1" ht="30" customHeight="1" x14ac:dyDescent="0.2">
      <c r="A13" s="24"/>
      <c r="C13" s="119" t="s">
        <v>100</v>
      </c>
      <c r="D13" s="120"/>
    </row>
    <row r="14" spans="1:4" s="13" customFormat="1" ht="17.5" customHeight="1" x14ac:dyDescent="0.2">
      <c r="A14" s="11" t="s">
        <v>101</v>
      </c>
      <c r="B14" s="25" t="s">
        <v>102</v>
      </c>
    </row>
    <row r="15" spans="1:4" s="20" customFormat="1" ht="30" customHeight="1" x14ac:dyDescent="0.2">
      <c r="A15" s="24"/>
      <c r="C15" s="119" t="s">
        <v>136</v>
      </c>
      <c r="D15" s="119"/>
    </row>
    <row r="16" spans="1:4" s="13" customFormat="1" ht="17.5" customHeight="1" x14ac:dyDescent="0.2">
      <c r="A16" s="11" t="s">
        <v>103</v>
      </c>
      <c r="B16" s="25" t="s">
        <v>16</v>
      </c>
    </row>
    <row r="17" spans="1:4" s="20" customFormat="1" ht="30" customHeight="1" x14ac:dyDescent="0.2">
      <c r="A17" s="24"/>
      <c r="C17" s="123" t="s">
        <v>134</v>
      </c>
      <c r="D17" s="124"/>
    </row>
    <row r="18" spans="1:4" s="13" customFormat="1" ht="17.5" customHeight="1" x14ac:dyDescent="0.2">
      <c r="A18" s="11" t="s">
        <v>104</v>
      </c>
      <c r="B18" s="25" t="s">
        <v>25</v>
      </c>
    </row>
    <row r="19" spans="1:4" s="20" customFormat="1" ht="17.5" customHeight="1" x14ac:dyDescent="0.2">
      <c r="A19" s="24"/>
      <c r="C19" s="13" t="s">
        <v>132</v>
      </c>
    </row>
    <row r="20" spans="1:4" s="13" customFormat="1" ht="17.5" customHeight="1" x14ac:dyDescent="0.2">
      <c r="A20" s="11" t="s">
        <v>105</v>
      </c>
      <c r="B20" s="25" t="s">
        <v>106</v>
      </c>
    </row>
    <row r="21" spans="1:4" s="20" customFormat="1" ht="17.5" customHeight="1" x14ac:dyDescent="0.2">
      <c r="A21" s="24"/>
      <c r="C21" s="13" t="s">
        <v>133</v>
      </c>
    </row>
    <row r="22" spans="1:4" s="13" customFormat="1" ht="17.5" customHeight="1" x14ac:dyDescent="0.2">
      <c r="A22" s="11" t="s">
        <v>107</v>
      </c>
      <c r="B22" s="25" t="s">
        <v>108</v>
      </c>
    </row>
    <row r="23" spans="1:4" s="20" customFormat="1" ht="17.5" customHeight="1" x14ac:dyDescent="0.2">
      <c r="A23" s="24"/>
      <c r="C23" s="13" t="s">
        <v>109</v>
      </c>
    </row>
    <row r="24" spans="1:4" s="13" customFormat="1" ht="17.5" customHeight="1" x14ac:dyDescent="0.2">
      <c r="A24" s="11" t="s">
        <v>110</v>
      </c>
      <c r="B24" s="25" t="s">
        <v>111</v>
      </c>
    </row>
    <row r="25" spans="1:4" s="20" customFormat="1" ht="30" customHeight="1" x14ac:dyDescent="0.2">
      <c r="C25" s="119" t="s">
        <v>116</v>
      </c>
      <c r="D25" s="120"/>
    </row>
    <row r="26" spans="1:4" s="13" customFormat="1" ht="17.5" customHeight="1" x14ac:dyDescent="0.2">
      <c r="A26" s="11" t="s">
        <v>112</v>
      </c>
      <c r="B26" s="25" t="s">
        <v>24</v>
      </c>
    </row>
    <row r="27" spans="1:4" s="20" customFormat="1" ht="30" customHeight="1" x14ac:dyDescent="0.2">
      <c r="A27" s="24"/>
      <c r="C27" s="123" t="s">
        <v>137</v>
      </c>
      <c r="D27" s="123"/>
    </row>
    <row r="28" spans="1:4" s="13" customFormat="1" ht="17.5" customHeight="1" x14ac:dyDescent="0.2">
      <c r="A28" s="11" t="s">
        <v>113</v>
      </c>
      <c r="B28" s="25" t="s">
        <v>114</v>
      </c>
    </row>
    <row r="29" spans="1:4" s="20" customFormat="1" ht="17.5" customHeight="1" x14ac:dyDescent="0.2">
      <c r="A29" s="24"/>
      <c r="C29" s="13" t="s">
        <v>115</v>
      </c>
    </row>
    <row r="30" spans="1:4" ht="17.5" customHeight="1" x14ac:dyDescent="0.2">
      <c r="A30" s="6"/>
    </row>
    <row r="31" spans="1:4" s="15" customFormat="1" ht="17.5" customHeight="1" x14ac:dyDescent="0.2">
      <c r="A31" s="26" t="s">
        <v>118</v>
      </c>
      <c r="B31" s="26"/>
      <c r="C31" s="26"/>
    </row>
    <row r="32" spans="1:4" s="10" customFormat="1" ht="29.5" customHeight="1" x14ac:dyDescent="0.2">
      <c r="A32" s="17"/>
      <c r="C32" s="18" t="s">
        <v>119</v>
      </c>
      <c r="D32" s="19" t="s">
        <v>120</v>
      </c>
    </row>
    <row r="33" spans="1:4" ht="20.5" x14ac:dyDescent="0.2">
      <c r="A33" s="6"/>
      <c r="C33" s="117" t="s">
        <v>146</v>
      </c>
      <c r="D33" s="117"/>
    </row>
    <row r="34" spans="1:4" ht="17.5" customHeight="1" x14ac:dyDescent="0.2">
      <c r="A34" s="6"/>
    </row>
    <row r="35" spans="1:4" ht="17.5" customHeight="1" x14ac:dyDescent="0.2">
      <c r="A35" s="6"/>
    </row>
    <row r="36" spans="1:4" ht="17.5" customHeight="1" x14ac:dyDescent="0.2">
      <c r="A36" s="6"/>
    </row>
    <row r="37" spans="1:4" ht="17.5" customHeight="1" x14ac:dyDescent="0.2">
      <c r="A37" s="6"/>
    </row>
  </sheetData>
  <sheetProtection algorithmName="SHA-512" hashValue="Ces7UwVSRG0of6PUfHYKhpcRGPllKDh+yyhesBcSLfXb7Zu9l9pk2cyzqf8KhtkknehdYAXSd99A+O6lKwmsgA==" saltValue="iSoDzveUnr8+gy+SIjvhow==" spinCount="100000" sheet="1" objects="1" scenarios="1"/>
  <mergeCells count="11">
    <mergeCell ref="C33:D33"/>
    <mergeCell ref="A1:D1"/>
    <mergeCell ref="C7:D7"/>
    <mergeCell ref="C9:D9"/>
    <mergeCell ref="C11:D11"/>
    <mergeCell ref="C13:D13"/>
    <mergeCell ref="C5:D5"/>
    <mergeCell ref="C17:D17"/>
    <mergeCell ref="C27:D27"/>
    <mergeCell ref="C25:D25"/>
    <mergeCell ref="C15:D15"/>
  </mergeCells>
  <phoneticPr fontId="1"/>
  <hyperlinks>
    <hyperlink ref="D32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  <pageSetUpPr fitToPage="1"/>
  </sheetPr>
  <dimension ref="A1:AA80"/>
  <sheetViews>
    <sheetView tabSelected="1" view="pageBreakPreview" zoomScaleSheetLayoutView="100" workbookViewId="0">
      <selection activeCell="F46" sqref="F46:F51"/>
    </sheetView>
  </sheetViews>
  <sheetFormatPr defaultColWidth="9" defaultRowHeight="13" x14ac:dyDescent="0.2"/>
  <cols>
    <col min="1" max="1" width="6.6328125" style="1" customWidth="1"/>
    <col min="2" max="2" width="17.81640625" style="1" customWidth="1"/>
    <col min="3" max="4" width="6.08984375" style="1" customWidth="1"/>
    <col min="5" max="5" width="16.08984375" style="1" customWidth="1"/>
    <col min="6" max="6" width="6.08984375" style="1" customWidth="1"/>
    <col min="7" max="8" width="11.1796875" style="1" customWidth="1"/>
    <col min="9" max="9" width="1.90625" style="1" customWidth="1"/>
    <col min="10" max="10" width="6.81640625" style="1" customWidth="1"/>
    <col min="11" max="11" width="17.81640625" style="1" customWidth="1"/>
    <col min="12" max="13" width="6.08984375" style="1" customWidth="1"/>
    <col min="14" max="14" width="16.08984375" style="1" customWidth="1"/>
    <col min="15" max="15" width="6.1796875" style="1" customWidth="1"/>
    <col min="16" max="17" width="11.1796875" style="1" customWidth="1"/>
    <col min="18" max="18" width="1.36328125" style="1" customWidth="1"/>
    <col min="19" max="19" width="5" style="17" customWidth="1"/>
    <col min="20" max="20" width="9" style="17"/>
    <col min="21" max="21" width="15" style="17" customWidth="1"/>
    <col min="22" max="22" width="13.81640625" style="17" customWidth="1"/>
    <col min="23" max="23" width="6.36328125" style="17" customWidth="1"/>
    <col min="24" max="24" width="6.1796875" style="17" customWidth="1"/>
    <col min="25" max="25" width="7.453125" style="17" customWidth="1"/>
    <col min="26" max="27" width="5" style="32" customWidth="1"/>
    <col min="28" max="16384" width="9" style="1"/>
  </cols>
  <sheetData>
    <row r="1" spans="1:27" x14ac:dyDescent="0.2">
      <c r="T1" s="31"/>
      <c r="U1" s="31"/>
      <c r="V1" s="31"/>
      <c r="W1" s="31"/>
      <c r="X1" s="31"/>
      <c r="Y1" s="31"/>
      <c r="Z1" s="31"/>
    </row>
    <row r="2" spans="1:27" ht="23.5" x14ac:dyDescent="0.2">
      <c r="A2" s="7" t="s">
        <v>138</v>
      </c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4"/>
      <c r="N2" s="5"/>
      <c r="O2" s="3"/>
      <c r="P2" s="2"/>
      <c r="Q2" s="27" t="s">
        <v>146</v>
      </c>
      <c r="T2" s="28" t="s">
        <v>124</v>
      </c>
      <c r="U2" s="29" t="s">
        <v>58</v>
      </c>
      <c r="V2" s="28">
        <v>400</v>
      </c>
      <c r="W2" s="28">
        <v>400</v>
      </c>
      <c r="X2" s="31"/>
      <c r="Y2" s="31"/>
      <c r="Z2" s="31"/>
    </row>
    <row r="3" spans="1:27" ht="15" customHeight="1" thickBot="1" x14ac:dyDescent="0.25">
      <c r="T3" s="28" t="s">
        <v>125</v>
      </c>
      <c r="U3" s="29" t="s">
        <v>59</v>
      </c>
      <c r="V3" s="28">
        <v>500</v>
      </c>
      <c r="W3" s="28">
        <v>600</v>
      </c>
      <c r="X3" s="31"/>
      <c r="Y3" s="31"/>
      <c r="Z3" s="31"/>
    </row>
    <row r="4" spans="1:27" s="17" customFormat="1" ht="22.5" customHeight="1" thickBot="1" x14ac:dyDescent="0.25">
      <c r="B4" s="61" t="s">
        <v>1</v>
      </c>
      <c r="C4" s="204"/>
      <c r="D4" s="205"/>
      <c r="E4" s="206"/>
      <c r="G4" s="198" t="s">
        <v>13</v>
      </c>
      <c r="H4" s="199"/>
      <c r="J4" s="207" t="s">
        <v>15</v>
      </c>
      <c r="K4" s="62" t="s">
        <v>16</v>
      </c>
      <c r="L4" s="200" t="s">
        <v>17</v>
      </c>
      <c r="M4" s="201"/>
      <c r="N4" s="188" t="s">
        <v>18</v>
      </c>
      <c r="O4" s="189"/>
      <c r="P4" s="63">
        <f>COUNTA(F13:F42,O13:O42)</f>
        <v>0</v>
      </c>
      <c r="Q4" s="64" t="s">
        <v>21</v>
      </c>
      <c r="T4" s="28" t="s">
        <v>126</v>
      </c>
      <c r="U4" s="29" t="s">
        <v>60</v>
      </c>
      <c r="V4" s="28">
        <v>700</v>
      </c>
      <c r="W4" s="28">
        <v>1000</v>
      </c>
      <c r="X4" s="31"/>
      <c r="Y4" s="31"/>
      <c r="Z4" s="31"/>
      <c r="AA4" s="32"/>
    </row>
    <row r="5" spans="1:27" s="17" customFormat="1" ht="22.5" customHeight="1" thickBot="1" x14ac:dyDescent="0.25">
      <c r="B5" s="65" t="s">
        <v>64</v>
      </c>
      <c r="C5" s="66"/>
      <c r="D5" s="196" t="str">
        <f>IF($C$5="","",VLOOKUP($C$5,T2:W5,2,0))</f>
        <v/>
      </c>
      <c r="E5" s="197"/>
      <c r="G5" s="67" t="s">
        <v>11</v>
      </c>
      <c r="H5" s="68" t="s">
        <v>12</v>
      </c>
      <c r="J5" s="208"/>
      <c r="K5" s="69" t="str">
        <f>IF(C6="","",C6)</f>
        <v/>
      </c>
      <c r="L5" s="202"/>
      <c r="M5" s="203"/>
      <c r="N5" s="190" t="s">
        <v>19</v>
      </c>
      <c r="O5" s="191"/>
      <c r="P5" s="70">
        <f>COUNTA(F46:F63,O46:O63)</f>
        <v>0</v>
      </c>
      <c r="Q5" s="71" t="s">
        <v>22</v>
      </c>
      <c r="T5" s="28" t="s">
        <v>127</v>
      </c>
      <c r="U5" s="29" t="s">
        <v>61</v>
      </c>
      <c r="V5" s="28">
        <v>800</v>
      </c>
      <c r="W5" s="28">
        <v>1000</v>
      </c>
      <c r="X5" s="31"/>
      <c r="Y5" s="31"/>
      <c r="Z5" s="31"/>
      <c r="AA5" s="32"/>
    </row>
    <row r="6" spans="1:27" s="17" customFormat="1" ht="22.5" customHeight="1" x14ac:dyDescent="0.2">
      <c r="B6" s="65" t="s">
        <v>0</v>
      </c>
      <c r="C6" s="182"/>
      <c r="D6" s="183"/>
      <c r="E6" s="184"/>
      <c r="G6" s="169" t="str">
        <f>IF(C5="","",VLOOKUP(C5,T2:W5,3,0))</f>
        <v/>
      </c>
      <c r="H6" s="171" t="str">
        <f>IF(C5="","",VLOOKUP(C5,T2:W5,4,0))</f>
        <v/>
      </c>
      <c r="J6" s="208"/>
      <c r="K6" s="72"/>
      <c r="L6" s="202"/>
      <c r="M6" s="203"/>
      <c r="N6" s="190" t="s">
        <v>20</v>
      </c>
      <c r="O6" s="191"/>
      <c r="P6" s="151" t="e" vm="1">
        <f>G6*P4+H6*P5</f>
        <v>#VALUE!</v>
      </c>
      <c r="Q6" s="73"/>
      <c r="T6" s="28" t="s">
        <v>128</v>
      </c>
      <c r="U6" s="29" t="s">
        <v>82</v>
      </c>
      <c r="V6" s="28">
        <v>700</v>
      </c>
      <c r="W6" s="28">
        <v>1000</v>
      </c>
      <c r="X6" s="31"/>
      <c r="Y6" s="31"/>
      <c r="Z6" s="31"/>
      <c r="AA6" s="32"/>
    </row>
    <row r="7" spans="1:27" s="17" customFormat="1" ht="22.5" customHeight="1" thickBot="1" x14ac:dyDescent="0.25">
      <c r="B7" s="74" t="s">
        <v>14</v>
      </c>
      <c r="C7" s="185" t="s">
        <v>81</v>
      </c>
      <c r="D7" s="186"/>
      <c r="E7" s="187"/>
      <c r="G7" s="170"/>
      <c r="H7" s="172"/>
      <c r="J7" s="209"/>
      <c r="K7" s="75"/>
      <c r="L7" s="153"/>
      <c r="M7" s="154"/>
      <c r="N7" s="192"/>
      <c r="O7" s="193"/>
      <c r="P7" s="152"/>
      <c r="Q7" s="76" t="s">
        <v>23</v>
      </c>
      <c r="T7" s="30" t="s">
        <v>129</v>
      </c>
      <c r="U7" s="29" t="s">
        <v>83</v>
      </c>
      <c r="V7" s="30">
        <v>900</v>
      </c>
      <c r="W7" s="30">
        <v>1200</v>
      </c>
      <c r="X7" s="31"/>
      <c r="Y7" s="31"/>
      <c r="Z7" s="31"/>
      <c r="AA7" s="32"/>
    </row>
    <row r="8" spans="1:27" ht="15" customHeight="1" thickBot="1" x14ac:dyDescent="0.25">
      <c r="T8" s="31" t="s">
        <v>130</v>
      </c>
      <c r="U8" s="29" t="s">
        <v>62</v>
      </c>
      <c r="V8" s="31">
        <v>1400</v>
      </c>
      <c r="W8" s="31">
        <v>1600</v>
      </c>
      <c r="X8" s="31"/>
      <c r="Y8" s="31"/>
      <c r="Z8" s="31"/>
    </row>
    <row r="9" spans="1:27" ht="22.5" customHeight="1" thickBot="1" x14ac:dyDescent="0.25">
      <c r="A9" s="167" t="s">
        <v>2</v>
      </c>
      <c r="B9" s="168"/>
      <c r="T9" s="31"/>
      <c r="U9" s="31"/>
      <c r="V9" s="31"/>
      <c r="W9" s="31"/>
      <c r="X9" s="31"/>
      <c r="Y9" s="31"/>
      <c r="Z9" s="31"/>
    </row>
    <row r="10" spans="1:27" s="17" customFormat="1" ht="12" customHeight="1" x14ac:dyDescent="0.2">
      <c r="A10" s="161" t="s">
        <v>65</v>
      </c>
      <c r="B10" s="164" t="s">
        <v>3</v>
      </c>
      <c r="C10" s="164" t="s">
        <v>6</v>
      </c>
      <c r="D10" s="164" t="s">
        <v>7</v>
      </c>
      <c r="E10" s="164" t="s">
        <v>8</v>
      </c>
      <c r="F10" s="164" t="s">
        <v>9</v>
      </c>
      <c r="G10" s="155" t="s">
        <v>29</v>
      </c>
      <c r="H10" s="158" t="s">
        <v>5</v>
      </c>
      <c r="I10" s="59"/>
      <c r="J10" s="161" t="s">
        <v>65</v>
      </c>
      <c r="K10" s="164" t="s">
        <v>3</v>
      </c>
      <c r="L10" s="164" t="s">
        <v>6</v>
      </c>
      <c r="M10" s="164" t="s">
        <v>7</v>
      </c>
      <c r="N10" s="164" t="s">
        <v>8</v>
      </c>
      <c r="O10" s="164" t="s">
        <v>9</v>
      </c>
      <c r="P10" s="155" t="s">
        <v>29</v>
      </c>
      <c r="Q10" s="158" t="s">
        <v>5</v>
      </c>
      <c r="Z10" s="32"/>
      <c r="AA10" s="32"/>
    </row>
    <row r="11" spans="1:27" s="17" customFormat="1" ht="15" customHeight="1" x14ac:dyDescent="0.2">
      <c r="A11" s="162"/>
      <c r="B11" s="165"/>
      <c r="C11" s="165"/>
      <c r="D11" s="165"/>
      <c r="E11" s="156"/>
      <c r="F11" s="156"/>
      <c r="G11" s="156"/>
      <c r="H11" s="159"/>
      <c r="I11" s="59"/>
      <c r="J11" s="162"/>
      <c r="K11" s="165"/>
      <c r="L11" s="165"/>
      <c r="M11" s="165"/>
      <c r="N11" s="156"/>
      <c r="O11" s="156"/>
      <c r="P11" s="156"/>
      <c r="Q11" s="159"/>
      <c r="Z11" s="32"/>
      <c r="AA11" s="32"/>
    </row>
    <row r="12" spans="1:27" s="17" customFormat="1" ht="15" customHeight="1" thickBot="1" x14ac:dyDescent="0.25">
      <c r="A12" s="163"/>
      <c r="B12" s="166"/>
      <c r="C12" s="166"/>
      <c r="D12" s="166"/>
      <c r="E12" s="157"/>
      <c r="F12" s="157"/>
      <c r="G12" s="157"/>
      <c r="H12" s="160"/>
      <c r="I12" s="59"/>
      <c r="J12" s="163"/>
      <c r="K12" s="166"/>
      <c r="L12" s="166"/>
      <c r="M12" s="166"/>
      <c r="N12" s="157"/>
      <c r="O12" s="157"/>
      <c r="P12" s="157"/>
      <c r="Q12" s="160"/>
      <c r="S12" s="33" t="s">
        <v>26</v>
      </c>
      <c r="Z12" s="32"/>
      <c r="AA12" s="32"/>
    </row>
    <row r="13" spans="1:27" s="17" customFormat="1" ht="21" customHeight="1" x14ac:dyDescent="0.2">
      <c r="A13" s="77"/>
      <c r="B13" s="78"/>
      <c r="C13" s="78"/>
      <c r="D13" s="78"/>
      <c r="E13" s="79" t="str">
        <f>IF(B13="","",$C$4)</f>
        <v/>
      </c>
      <c r="F13" s="78"/>
      <c r="G13" s="79" t="str">
        <f t="shared" ref="G13:G42" si="0">IF(F13="","",VLOOKUP(F13,$T$14:$U$41,2,0))</f>
        <v/>
      </c>
      <c r="H13" s="80"/>
      <c r="J13" s="77"/>
      <c r="K13" s="78"/>
      <c r="L13" s="78"/>
      <c r="M13" s="78"/>
      <c r="N13" s="79" t="str">
        <f>IF(K13="","",$C$4)</f>
        <v/>
      </c>
      <c r="O13" s="78"/>
      <c r="P13" s="79" t="str">
        <f t="shared" ref="P13:P42" si="1">IF(O13="","",VLOOKUP(O13,$T$14:$U$41,2,0))</f>
        <v/>
      </c>
      <c r="Q13" s="80"/>
      <c r="S13" s="34" t="s">
        <v>25</v>
      </c>
      <c r="T13" s="35" t="s">
        <v>4</v>
      </c>
      <c r="U13" s="36" t="s">
        <v>27</v>
      </c>
      <c r="V13" s="148" t="s">
        <v>28</v>
      </c>
      <c r="W13" s="149"/>
      <c r="X13" s="150"/>
      <c r="Y13" s="37" t="s">
        <v>63</v>
      </c>
      <c r="Z13" s="32"/>
      <c r="AA13" s="32"/>
    </row>
    <row r="14" spans="1:27" s="17" customFormat="1" ht="21" customHeight="1" x14ac:dyDescent="0.2">
      <c r="A14" s="81"/>
      <c r="B14" s="82"/>
      <c r="C14" s="82"/>
      <c r="D14" s="82"/>
      <c r="E14" s="83" t="str">
        <f t="shared" ref="E14:E42" si="2">IF(B14="","",$C$4)</f>
        <v/>
      </c>
      <c r="F14" s="82"/>
      <c r="G14" s="83" t="str">
        <f t="shared" si="0"/>
        <v/>
      </c>
      <c r="H14" s="84"/>
      <c r="J14" s="81"/>
      <c r="K14" s="82"/>
      <c r="L14" s="82"/>
      <c r="M14" s="82"/>
      <c r="N14" s="83" t="str">
        <f t="shared" ref="N14:N42" si="3">IF(K14="","",$C$4)</f>
        <v/>
      </c>
      <c r="O14" s="82"/>
      <c r="P14" s="83" t="str">
        <f t="shared" si="1"/>
        <v/>
      </c>
      <c r="Q14" s="84"/>
      <c r="S14" s="139" t="s">
        <v>30</v>
      </c>
      <c r="T14" s="38">
        <v>1</v>
      </c>
      <c r="U14" s="39" t="s">
        <v>32</v>
      </c>
      <c r="V14" s="131" t="s">
        <v>54</v>
      </c>
      <c r="W14" s="133" t="s">
        <v>52</v>
      </c>
      <c r="X14" s="136" t="s">
        <v>53</v>
      </c>
      <c r="Y14" s="40">
        <f t="shared" ref="Y14:Y43" si="4">Z14+AA14</f>
        <v>0</v>
      </c>
      <c r="Z14" s="32">
        <f>COUNTIF($F$13:$F$42,T14)</f>
        <v>0</v>
      </c>
      <c r="AA14" s="32">
        <f>COUNTIF($O$13:$O$42,T14)</f>
        <v>0</v>
      </c>
    </row>
    <row r="15" spans="1:27" s="17" customFormat="1" ht="21" customHeight="1" x14ac:dyDescent="0.2">
      <c r="A15" s="81"/>
      <c r="B15" s="82"/>
      <c r="C15" s="82"/>
      <c r="D15" s="82"/>
      <c r="E15" s="83" t="str">
        <f t="shared" si="2"/>
        <v/>
      </c>
      <c r="F15" s="82"/>
      <c r="G15" s="83" t="str">
        <f t="shared" si="0"/>
        <v/>
      </c>
      <c r="H15" s="84"/>
      <c r="J15" s="81"/>
      <c r="K15" s="82"/>
      <c r="L15" s="82"/>
      <c r="M15" s="82"/>
      <c r="N15" s="83" t="str">
        <f t="shared" si="3"/>
        <v/>
      </c>
      <c r="O15" s="82"/>
      <c r="P15" s="83" t="str">
        <f t="shared" si="1"/>
        <v/>
      </c>
      <c r="Q15" s="84"/>
      <c r="S15" s="140"/>
      <c r="T15" s="41">
        <v>2</v>
      </c>
      <c r="U15" s="42" t="s">
        <v>33</v>
      </c>
      <c r="V15" s="132"/>
      <c r="W15" s="134"/>
      <c r="X15" s="137"/>
      <c r="Y15" s="44">
        <f t="shared" si="4"/>
        <v>0</v>
      </c>
      <c r="Z15" s="32">
        <f t="shared" ref="Z15:Z43" si="5">COUNTIF($F$13:$F$42,T15)</f>
        <v>0</v>
      </c>
      <c r="AA15" s="32">
        <f t="shared" ref="AA15:AA43" si="6">COUNTIF($O$13:$O$42,T15)</f>
        <v>0</v>
      </c>
    </row>
    <row r="16" spans="1:27" s="17" customFormat="1" ht="21" customHeight="1" x14ac:dyDescent="0.2">
      <c r="A16" s="81"/>
      <c r="B16" s="82"/>
      <c r="C16" s="82"/>
      <c r="D16" s="82"/>
      <c r="E16" s="83" t="str">
        <f t="shared" si="2"/>
        <v/>
      </c>
      <c r="F16" s="82"/>
      <c r="G16" s="83" t="str">
        <f t="shared" si="0"/>
        <v/>
      </c>
      <c r="H16" s="84"/>
      <c r="J16" s="81"/>
      <c r="K16" s="82"/>
      <c r="L16" s="82"/>
      <c r="M16" s="82"/>
      <c r="N16" s="83" t="str">
        <f t="shared" si="3"/>
        <v/>
      </c>
      <c r="O16" s="82"/>
      <c r="P16" s="83" t="str">
        <f t="shared" si="1"/>
        <v/>
      </c>
      <c r="Q16" s="84"/>
      <c r="S16" s="140"/>
      <c r="T16" s="41">
        <v>3</v>
      </c>
      <c r="U16" s="42" t="s">
        <v>34</v>
      </c>
      <c r="V16" s="132"/>
      <c r="W16" s="134"/>
      <c r="X16" s="137"/>
      <c r="Y16" s="44">
        <f t="shared" si="4"/>
        <v>0</v>
      </c>
      <c r="Z16" s="32">
        <f t="shared" si="5"/>
        <v>0</v>
      </c>
      <c r="AA16" s="32">
        <f t="shared" si="6"/>
        <v>0</v>
      </c>
    </row>
    <row r="17" spans="1:27" s="17" customFormat="1" ht="21" customHeight="1" thickBot="1" x14ac:dyDescent="0.25">
      <c r="A17" s="85"/>
      <c r="B17" s="86"/>
      <c r="C17" s="86"/>
      <c r="D17" s="86"/>
      <c r="E17" s="87" t="str">
        <f t="shared" si="2"/>
        <v/>
      </c>
      <c r="F17" s="86"/>
      <c r="G17" s="87" t="str">
        <f t="shared" si="0"/>
        <v/>
      </c>
      <c r="H17" s="88"/>
      <c r="J17" s="85"/>
      <c r="K17" s="86"/>
      <c r="L17" s="86"/>
      <c r="M17" s="86"/>
      <c r="N17" s="87" t="str">
        <f t="shared" si="3"/>
        <v/>
      </c>
      <c r="O17" s="86"/>
      <c r="P17" s="87" t="str">
        <f t="shared" si="1"/>
        <v/>
      </c>
      <c r="Q17" s="88"/>
      <c r="S17" s="140"/>
      <c r="T17" s="41">
        <v>4</v>
      </c>
      <c r="U17" s="42" t="s">
        <v>35</v>
      </c>
      <c r="V17" s="132"/>
      <c r="W17" s="134"/>
      <c r="X17" s="137"/>
      <c r="Y17" s="44">
        <f t="shared" si="4"/>
        <v>0</v>
      </c>
      <c r="Z17" s="32">
        <f t="shared" si="5"/>
        <v>0</v>
      </c>
      <c r="AA17" s="32">
        <f t="shared" si="6"/>
        <v>0</v>
      </c>
    </row>
    <row r="18" spans="1:27" s="17" customFormat="1" ht="21" customHeight="1" x14ac:dyDescent="0.2">
      <c r="A18" s="77"/>
      <c r="B18" s="78"/>
      <c r="C18" s="78"/>
      <c r="D18" s="78"/>
      <c r="E18" s="79" t="str">
        <f t="shared" si="2"/>
        <v/>
      </c>
      <c r="F18" s="78"/>
      <c r="G18" s="79" t="str">
        <f t="shared" si="0"/>
        <v/>
      </c>
      <c r="H18" s="80"/>
      <c r="J18" s="77"/>
      <c r="K18" s="78"/>
      <c r="L18" s="78"/>
      <c r="M18" s="78"/>
      <c r="N18" s="79" t="str">
        <f t="shared" si="3"/>
        <v/>
      </c>
      <c r="O18" s="78"/>
      <c r="P18" s="79" t="str">
        <f t="shared" si="1"/>
        <v/>
      </c>
      <c r="Q18" s="80"/>
      <c r="S18" s="140"/>
      <c r="T18" s="45">
        <v>5</v>
      </c>
      <c r="U18" s="116" t="s">
        <v>142</v>
      </c>
      <c r="V18" s="132"/>
      <c r="W18" s="134"/>
      <c r="X18" s="137"/>
      <c r="Y18" s="44">
        <f t="shared" ref="Y18" si="7">Z18+AA18</f>
        <v>0</v>
      </c>
      <c r="Z18" s="32">
        <f t="shared" si="5"/>
        <v>0</v>
      </c>
      <c r="AA18" s="32">
        <f t="shared" si="6"/>
        <v>0</v>
      </c>
    </row>
    <row r="19" spans="1:27" s="17" customFormat="1" ht="21" customHeight="1" x14ac:dyDescent="0.2">
      <c r="A19" s="81"/>
      <c r="B19" s="82"/>
      <c r="C19" s="82"/>
      <c r="D19" s="82"/>
      <c r="E19" s="83" t="str">
        <f t="shared" si="2"/>
        <v/>
      </c>
      <c r="F19" s="82"/>
      <c r="G19" s="83" t="str">
        <f t="shared" si="0"/>
        <v/>
      </c>
      <c r="H19" s="84"/>
      <c r="J19" s="81"/>
      <c r="K19" s="82"/>
      <c r="L19" s="82"/>
      <c r="M19" s="82"/>
      <c r="N19" s="83" t="str">
        <f t="shared" si="3"/>
        <v/>
      </c>
      <c r="O19" s="82"/>
      <c r="P19" s="83" t="str">
        <f t="shared" si="1"/>
        <v/>
      </c>
      <c r="Q19" s="84"/>
      <c r="S19" s="140"/>
      <c r="T19" s="45">
        <v>6</v>
      </c>
      <c r="U19" s="46" t="s">
        <v>143</v>
      </c>
      <c r="V19" s="143"/>
      <c r="W19" s="145"/>
      <c r="X19" s="147"/>
      <c r="Y19" s="44">
        <f t="shared" si="4"/>
        <v>0</v>
      </c>
      <c r="Z19" s="32">
        <f t="shared" si="5"/>
        <v>0</v>
      </c>
      <c r="AA19" s="32">
        <f t="shared" si="6"/>
        <v>0</v>
      </c>
    </row>
    <row r="20" spans="1:27" s="17" customFormat="1" ht="21" customHeight="1" x14ac:dyDescent="0.2">
      <c r="A20" s="81"/>
      <c r="B20" s="82"/>
      <c r="C20" s="82"/>
      <c r="D20" s="82"/>
      <c r="E20" s="83" t="str">
        <f t="shared" si="2"/>
        <v/>
      </c>
      <c r="F20" s="82"/>
      <c r="G20" s="83" t="str">
        <f t="shared" si="0"/>
        <v/>
      </c>
      <c r="H20" s="84"/>
      <c r="J20" s="81"/>
      <c r="K20" s="82"/>
      <c r="L20" s="82"/>
      <c r="M20" s="82"/>
      <c r="N20" s="83" t="str">
        <f t="shared" si="3"/>
        <v/>
      </c>
      <c r="O20" s="82"/>
      <c r="P20" s="83" t="str">
        <f t="shared" si="1"/>
        <v/>
      </c>
      <c r="Q20" s="84"/>
      <c r="S20" s="140"/>
      <c r="T20" s="38">
        <v>7</v>
      </c>
      <c r="U20" s="39" t="s">
        <v>36</v>
      </c>
      <c r="V20" s="131" t="s">
        <v>66</v>
      </c>
      <c r="W20" s="133" t="s">
        <v>52</v>
      </c>
      <c r="X20" s="136" t="s">
        <v>67</v>
      </c>
      <c r="Y20" s="40">
        <f t="shared" si="4"/>
        <v>0</v>
      </c>
      <c r="Z20" s="32">
        <f t="shared" si="5"/>
        <v>0</v>
      </c>
      <c r="AA20" s="32">
        <f t="shared" si="6"/>
        <v>0</v>
      </c>
    </row>
    <row r="21" spans="1:27" s="17" customFormat="1" ht="21" customHeight="1" x14ac:dyDescent="0.2">
      <c r="A21" s="81"/>
      <c r="B21" s="82"/>
      <c r="C21" s="82"/>
      <c r="D21" s="82"/>
      <c r="E21" s="83" t="str">
        <f t="shared" si="2"/>
        <v/>
      </c>
      <c r="F21" s="82"/>
      <c r="G21" s="83" t="str">
        <f t="shared" si="0"/>
        <v/>
      </c>
      <c r="H21" s="84"/>
      <c r="J21" s="81"/>
      <c r="K21" s="82"/>
      <c r="L21" s="82"/>
      <c r="M21" s="82"/>
      <c r="N21" s="83" t="str">
        <f t="shared" si="3"/>
        <v/>
      </c>
      <c r="O21" s="82"/>
      <c r="P21" s="83" t="str">
        <f t="shared" si="1"/>
        <v/>
      </c>
      <c r="Q21" s="84"/>
      <c r="S21" s="140"/>
      <c r="T21" s="41">
        <v>8</v>
      </c>
      <c r="U21" s="42" t="s">
        <v>38</v>
      </c>
      <c r="V21" s="132"/>
      <c r="W21" s="134"/>
      <c r="X21" s="137"/>
      <c r="Y21" s="44">
        <f t="shared" si="4"/>
        <v>0</v>
      </c>
      <c r="Z21" s="32">
        <f t="shared" si="5"/>
        <v>0</v>
      </c>
      <c r="AA21" s="32">
        <f t="shared" si="6"/>
        <v>0</v>
      </c>
    </row>
    <row r="22" spans="1:27" s="17" customFormat="1" ht="21" customHeight="1" thickBot="1" x14ac:dyDescent="0.25">
      <c r="A22" s="89"/>
      <c r="B22" s="90"/>
      <c r="C22" s="90"/>
      <c r="D22" s="90"/>
      <c r="E22" s="91" t="str">
        <f t="shared" si="2"/>
        <v/>
      </c>
      <c r="F22" s="90"/>
      <c r="G22" s="91" t="str">
        <f t="shared" si="0"/>
        <v/>
      </c>
      <c r="H22" s="92"/>
      <c r="J22" s="89"/>
      <c r="K22" s="90"/>
      <c r="L22" s="90"/>
      <c r="M22" s="90"/>
      <c r="N22" s="91" t="str">
        <f t="shared" si="3"/>
        <v/>
      </c>
      <c r="O22" s="90"/>
      <c r="P22" s="91" t="str">
        <f t="shared" si="1"/>
        <v/>
      </c>
      <c r="Q22" s="92"/>
      <c r="S22" s="140"/>
      <c r="T22" s="45">
        <v>9</v>
      </c>
      <c r="U22" s="46" t="s">
        <v>122</v>
      </c>
      <c r="V22" s="143"/>
      <c r="W22" s="145"/>
      <c r="X22" s="147"/>
      <c r="Y22" s="44">
        <f t="shared" si="4"/>
        <v>0</v>
      </c>
      <c r="Z22" s="32">
        <f t="shared" si="5"/>
        <v>0</v>
      </c>
      <c r="AA22" s="32">
        <f t="shared" si="6"/>
        <v>0</v>
      </c>
    </row>
    <row r="23" spans="1:27" s="17" customFormat="1" ht="21" customHeight="1" x14ac:dyDescent="0.2">
      <c r="A23" s="93"/>
      <c r="B23" s="94"/>
      <c r="C23" s="94"/>
      <c r="D23" s="94"/>
      <c r="E23" s="95" t="str">
        <f t="shared" si="2"/>
        <v/>
      </c>
      <c r="F23" s="94"/>
      <c r="G23" s="95" t="str">
        <f t="shared" si="0"/>
        <v/>
      </c>
      <c r="H23" s="96"/>
      <c r="J23" s="93"/>
      <c r="K23" s="94"/>
      <c r="L23" s="94"/>
      <c r="M23" s="94"/>
      <c r="N23" s="95" t="str">
        <f t="shared" si="3"/>
        <v/>
      </c>
      <c r="O23" s="94"/>
      <c r="P23" s="95" t="str">
        <f t="shared" si="1"/>
        <v/>
      </c>
      <c r="Q23" s="96"/>
      <c r="S23" s="140"/>
      <c r="T23" s="38">
        <v>10</v>
      </c>
      <c r="U23" s="39" t="s">
        <v>37</v>
      </c>
      <c r="V23" s="131" t="s">
        <v>68</v>
      </c>
      <c r="W23" s="133" t="s">
        <v>52</v>
      </c>
      <c r="X23" s="136" t="s">
        <v>69</v>
      </c>
      <c r="Y23" s="40">
        <f t="shared" si="4"/>
        <v>0</v>
      </c>
      <c r="Z23" s="32">
        <f t="shared" si="5"/>
        <v>0</v>
      </c>
      <c r="AA23" s="32">
        <f t="shared" si="6"/>
        <v>0</v>
      </c>
    </row>
    <row r="24" spans="1:27" s="17" customFormat="1" ht="21" customHeight="1" x14ac:dyDescent="0.2">
      <c r="A24" s="81"/>
      <c r="B24" s="82"/>
      <c r="C24" s="82"/>
      <c r="D24" s="82"/>
      <c r="E24" s="83" t="str">
        <f t="shared" si="2"/>
        <v/>
      </c>
      <c r="F24" s="82"/>
      <c r="G24" s="83" t="str">
        <f t="shared" si="0"/>
        <v/>
      </c>
      <c r="H24" s="84"/>
      <c r="J24" s="81"/>
      <c r="K24" s="82"/>
      <c r="L24" s="82"/>
      <c r="M24" s="82"/>
      <c r="N24" s="83" t="str">
        <f t="shared" si="3"/>
        <v/>
      </c>
      <c r="O24" s="82"/>
      <c r="P24" s="83" t="str">
        <f t="shared" si="1"/>
        <v/>
      </c>
      <c r="Q24" s="84"/>
      <c r="S24" s="140"/>
      <c r="T24" s="41">
        <v>11</v>
      </c>
      <c r="U24" s="42" t="s">
        <v>39</v>
      </c>
      <c r="V24" s="132"/>
      <c r="W24" s="134"/>
      <c r="X24" s="137"/>
      <c r="Y24" s="44">
        <f t="shared" si="4"/>
        <v>0</v>
      </c>
      <c r="Z24" s="32">
        <f t="shared" si="5"/>
        <v>0</v>
      </c>
      <c r="AA24" s="32">
        <f t="shared" si="6"/>
        <v>0</v>
      </c>
    </row>
    <row r="25" spans="1:27" s="17" customFormat="1" ht="21" customHeight="1" x14ac:dyDescent="0.2">
      <c r="A25" s="81"/>
      <c r="B25" s="82"/>
      <c r="C25" s="82"/>
      <c r="D25" s="82"/>
      <c r="E25" s="83" t="str">
        <f t="shared" si="2"/>
        <v/>
      </c>
      <c r="F25" s="82"/>
      <c r="G25" s="83" t="str">
        <f t="shared" si="0"/>
        <v/>
      </c>
      <c r="H25" s="84"/>
      <c r="J25" s="81"/>
      <c r="K25" s="82"/>
      <c r="L25" s="82"/>
      <c r="M25" s="82"/>
      <c r="N25" s="83" t="str">
        <f t="shared" si="3"/>
        <v/>
      </c>
      <c r="O25" s="82"/>
      <c r="P25" s="83" t="str">
        <f t="shared" si="1"/>
        <v/>
      </c>
      <c r="Q25" s="84"/>
      <c r="S25" s="140"/>
      <c r="T25" s="41">
        <v>12</v>
      </c>
      <c r="U25" s="42" t="s">
        <v>40</v>
      </c>
      <c r="V25" s="132"/>
      <c r="W25" s="134"/>
      <c r="X25" s="137"/>
      <c r="Y25" s="44">
        <f t="shared" si="4"/>
        <v>0</v>
      </c>
      <c r="Z25" s="32">
        <f t="shared" si="5"/>
        <v>0</v>
      </c>
      <c r="AA25" s="32">
        <f t="shared" si="6"/>
        <v>0</v>
      </c>
    </row>
    <row r="26" spans="1:27" s="17" customFormat="1" ht="21" customHeight="1" x14ac:dyDescent="0.2">
      <c r="A26" s="81"/>
      <c r="B26" s="82"/>
      <c r="C26" s="82"/>
      <c r="D26" s="82"/>
      <c r="E26" s="83" t="str">
        <f t="shared" si="2"/>
        <v/>
      </c>
      <c r="F26" s="82"/>
      <c r="G26" s="83" t="str">
        <f t="shared" si="0"/>
        <v/>
      </c>
      <c r="H26" s="84"/>
      <c r="J26" s="81"/>
      <c r="K26" s="82"/>
      <c r="L26" s="82"/>
      <c r="M26" s="82"/>
      <c r="N26" s="83" t="str">
        <f t="shared" si="3"/>
        <v/>
      </c>
      <c r="O26" s="82"/>
      <c r="P26" s="83" t="str">
        <f t="shared" si="1"/>
        <v/>
      </c>
      <c r="Q26" s="84"/>
      <c r="S26" s="140"/>
      <c r="T26" s="41">
        <v>13</v>
      </c>
      <c r="U26" s="42" t="s">
        <v>70</v>
      </c>
      <c r="V26" s="132"/>
      <c r="W26" s="134"/>
      <c r="X26" s="137"/>
      <c r="Y26" s="44">
        <f t="shared" si="4"/>
        <v>0</v>
      </c>
      <c r="Z26" s="32">
        <f t="shared" si="5"/>
        <v>0</v>
      </c>
      <c r="AA26" s="32">
        <f t="shared" si="6"/>
        <v>0</v>
      </c>
    </row>
    <row r="27" spans="1:27" s="17" customFormat="1" ht="21" customHeight="1" thickBot="1" x14ac:dyDescent="0.25">
      <c r="A27" s="85"/>
      <c r="B27" s="86"/>
      <c r="C27" s="86"/>
      <c r="D27" s="86"/>
      <c r="E27" s="87" t="str">
        <f t="shared" si="2"/>
        <v/>
      </c>
      <c r="F27" s="86"/>
      <c r="G27" s="87" t="str">
        <f t="shared" si="0"/>
        <v/>
      </c>
      <c r="H27" s="88"/>
      <c r="J27" s="85"/>
      <c r="K27" s="86"/>
      <c r="L27" s="86"/>
      <c r="M27" s="86"/>
      <c r="N27" s="87" t="str">
        <f t="shared" si="3"/>
        <v/>
      </c>
      <c r="O27" s="86"/>
      <c r="P27" s="87" t="str">
        <f t="shared" si="1"/>
        <v/>
      </c>
      <c r="Q27" s="88"/>
      <c r="S27" s="140"/>
      <c r="T27" s="41">
        <v>14</v>
      </c>
      <c r="U27" s="42" t="s">
        <v>71</v>
      </c>
      <c r="V27" s="132"/>
      <c r="W27" s="134"/>
      <c r="X27" s="137"/>
      <c r="Y27" s="44">
        <f t="shared" si="4"/>
        <v>0</v>
      </c>
      <c r="Z27" s="32">
        <f t="shared" si="5"/>
        <v>0</v>
      </c>
      <c r="AA27" s="32">
        <f t="shared" si="6"/>
        <v>0</v>
      </c>
    </row>
    <row r="28" spans="1:27" s="17" customFormat="1" ht="21" customHeight="1" x14ac:dyDescent="0.2">
      <c r="A28" s="77"/>
      <c r="B28" s="78"/>
      <c r="C28" s="78"/>
      <c r="D28" s="78"/>
      <c r="E28" s="79" t="str">
        <f t="shared" si="2"/>
        <v/>
      </c>
      <c r="F28" s="78"/>
      <c r="G28" s="79" t="str">
        <f t="shared" si="0"/>
        <v/>
      </c>
      <c r="H28" s="80"/>
      <c r="J28" s="77"/>
      <c r="K28" s="78"/>
      <c r="L28" s="78"/>
      <c r="M28" s="78"/>
      <c r="N28" s="79" t="str">
        <f t="shared" si="3"/>
        <v/>
      </c>
      <c r="O28" s="78"/>
      <c r="P28" s="79" t="str">
        <f t="shared" si="1"/>
        <v/>
      </c>
      <c r="Q28" s="80"/>
      <c r="S28" s="140"/>
      <c r="T28" s="41">
        <v>15</v>
      </c>
      <c r="U28" s="42" t="s">
        <v>72</v>
      </c>
      <c r="V28" s="132"/>
      <c r="W28" s="134"/>
      <c r="X28" s="137"/>
      <c r="Y28" s="44">
        <f t="shared" si="4"/>
        <v>0</v>
      </c>
      <c r="Z28" s="32">
        <f t="shared" si="5"/>
        <v>0</v>
      </c>
      <c r="AA28" s="32">
        <f t="shared" si="6"/>
        <v>0</v>
      </c>
    </row>
    <row r="29" spans="1:27" s="17" customFormat="1" ht="21" customHeight="1" thickBot="1" x14ac:dyDescent="0.25">
      <c r="A29" s="81"/>
      <c r="B29" s="82"/>
      <c r="C29" s="82"/>
      <c r="D29" s="82"/>
      <c r="E29" s="83" t="str">
        <f t="shared" si="2"/>
        <v/>
      </c>
      <c r="F29" s="82"/>
      <c r="G29" s="83" t="str">
        <f t="shared" si="0"/>
        <v/>
      </c>
      <c r="H29" s="84"/>
      <c r="J29" s="81"/>
      <c r="K29" s="82"/>
      <c r="L29" s="82"/>
      <c r="M29" s="82"/>
      <c r="N29" s="83" t="str">
        <f t="shared" si="3"/>
        <v/>
      </c>
      <c r="O29" s="82"/>
      <c r="P29" s="83" t="str">
        <f t="shared" si="1"/>
        <v/>
      </c>
      <c r="Q29" s="84"/>
      <c r="S29" s="140"/>
      <c r="T29" s="41">
        <v>16</v>
      </c>
      <c r="U29" s="48" t="s">
        <v>139</v>
      </c>
      <c r="V29" s="126"/>
      <c r="W29" s="135"/>
      <c r="X29" s="138"/>
      <c r="Y29" s="44">
        <f t="shared" si="4"/>
        <v>0</v>
      </c>
      <c r="Z29" s="32">
        <f t="shared" si="5"/>
        <v>0</v>
      </c>
      <c r="AA29" s="32">
        <f t="shared" si="6"/>
        <v>0</v>
      </c>
    </row>
    <row r="30" spans="1:27" s="17" customFormat="1" ht="21" customHeight="1" x14ac:dyDescent="0.2">
      <c r="A30" s="81"/>
      <c r="B30" s="82"/>
      <c r="C30" s="82"/>
      <c r="D30" s="82"/>
      <c r="E30" s="83" t="str">
        <f t="shared" si="2"/>
        <v/>
      </c>
      <c r="F30" s="82"/>
      <c r="G30" s="83" t="str">
        <f t="shared" si="0"/>
        <v/>
      </c>
      <c r="H30" s="84"/>
      <c r="J30" s="81"/>
      <c r="K30" s="82"/>
      <c r="L30" s="82"/>
      <c r="M30" s="82"/>
      <c r="N30" s="83" t="str">
        <f t="shared" si="3"/>
        <v/>
      </c>
      <c r="O30" s="82"/>
      <c r="P30" s="83" t="str">
        <f t="shared" si="1"/>
        <v/>
      </c>
      <c r="Q30" s="84"/>
      <c r="S30" s="141" t="s">
        <v>31</v>
      </c>
      <c r="T30" s="49">
        <v>21</v>
      </c>
      <c r="U30" s="50" t="s">
        <v>41</v>
      </c>
      <c r="V30" s="125" t="s">
        <v>55</v>
      </c>
      <c r="W30" s="144" t="s">
        <v>52</v>
      </c>
      <c r="X30" s="146" t="s">
        <v>56</v>
      </c>
      <c r="Y30" s="51">
        <f t="shared" si="4"/>
        <v>0</v>
      </c>
      <c r="Z30" s="32">
        <f t="shared" si="5"/>
        <v>0</v>
      </c>
      <c r="AA30" s="32">
        <f t="shared" si="6"/>
        <v>0</v>
      </c>
    </row>
    <row r="31" spans="1:27" s="17" customFormat="1" ht="21" customHeight="1" x14ac:dyDescent="0.2">
      <c r="A31" s="81"/>
      <c r="B31" s="82"/>
      <c r="C31" s="82"/>
      <c r="D31" s="82"/>
      <c r="E31" s="83" t="str">
        <f t="shared" si="2"/>
        <v/>
      </c>
      <c r="F31" s="82"/>
      <c r="G31" s="83" t="str">
        <f t="shared" si="0"/>
        <v/>
      </c>
      <c r="H31" s="84"/>
      <c r="J31" s="81"/>
      <c r="K31" s="82"/>
      <c r="L31" s="82"/>
      <c r="M31" s="82"/>
      <c r="N31" s="83" t="str">
        <f t="shared" si="3"/>
        <v/>
      </c>
      <c r="O31" s="82"/>
      <c r="P31" s="83" t="str">
        <f t="shared" si="1"/>
        <v/>
      </c>
      <c r="Q31" s="84"/>
      <c r="S31" s="140"/>
      <c r="T31" s="41">
        <v>22</v>
      </c>
      <c r="U31" s="42" t="s">
        <v>42</v>
      </c>
      <c r="V31" s="132"/>
      <c r="W31" s="134"/>
      <c r="X31" s="137"/>
      <c r="Y31" s="44">
        <f t="shared" si="4"/>
        <v>0</v>
      </c>
      <c r="Z31" s="32">
        <f t="shared" si="5"/>
        <v>0</v>
      </c>
      <c r="AA31" s="32">
        <f t="shared" si="6"/>
        <v>0</v>
      </c>
    </row>
    <row r="32" spans="1:27" s="17" customFormat="1" ht="21" customHeight="1" thickBot="1" x14ac:dyDescent="0.25">
      <c r="A32" s="89"/>
      <c r="B32" s="90"/>
      <c r="C32" s="90"/>
      <c r="D32" s="90"/>
      <c r="E32" s="91" t="str">
        <f t="shared" si="2"/>
        <v/>
      </c>
      <c r="F32" s="90"/>
      <c r="G32" s="91" t="str">
        <f t="shared" si="0"/>
        <v/>
      </c>
      <c r="H32" s="92"/>
      <c r="J32" s="89"/>
      <c r="K32" s="90"/>
      <c r="L32" s="90"/>
      <c r="M32" s="90"/>
      <c r="N32" s="91" t="str">
        <f t="shared" si="3"/>
        <v/>
      </c>
      <c r="O32" s="90"/>
      <c r="P32" s="91" t="str">
        <f t="shared" si="1"/>
        <v/>
      </c>
      <c r="Q32" s="92"/>
      <c r="S32" s="140"/>
      <c r="T32" s="41">
        <v>23</v>
      </c>
      <c r="U32" s="42" t="s">
        <v>43</v>
      </c>
      <c r="V32" s="132"/>
      <c r="W32" s="134"/>
      <c r="X32" s="137"/>
      <c r="Y32" s="44">
        <f t="shared" si="4"/>
        <v>0</v>
      </c>
      <c r="Z32" s="32">
        <f t="shared" si="5"/>
        <v>0</v>
      </c>
      <c r="AA32" s="32">
        <f t="shared" si="6"/>
        <v>0</v>
      </c>
    </row>
    <row r="33" spans="1:27" s="17" customFormat="1" ht="21" customHeight="1" x14ac:dyDescent="0.2">
      <c r="A33" s="93"/>
      <c r="B33" s="94"/>
      <c r="C33" s="94"/>
      <c r="D33" s="94"/>
      <c r="E33" s="95" t="str">
        <f t="shared" si="2"/>
        <v/>
      </c>
      <c r="F33" s="94"/>
      <c r="G33" s="95" t="str">
        <f t="shared" si="0"/>
        <v/>
      </c>
      <c r="H33" s="96"/>
      <c r="J33" s="93"/>
      <c r="K33" s="94"/>
      <c r="L33" s="94"/>
      <c r="M33" s="94"/>
      <c r="N33" s="95" t="str">
        <f t="shared" si="3"/>
        <v/>
      </c>
      <c r="O33" s="94"/>
      <c r="P33" s="95" t="str">
        <f t="shared" si="1"/>
        <v/>
      </c>
      <c r="Q33" s="96"/>
      <c r="S33" s="140"/>
      <c r="T33" s="41">
        <v>24</v>
      </c>
      <c r="U33" s="42" t="s">
        <v>44</v>
      </c>
      <c r="V33" s="132"/>
      <c r="W33" s="134"/>
      <c r="X33" s="137"/>
      <c r="Y33" s="44">
        <f t="shared" si="4"/>
        <v>0</v>
      </c>
      <c r="Z33" s="32">
        <f t="shared" si="5"/>
        <v>0</v>
      </c>
      <c r="AA33" s="32">
        <f t="shared" si="6"/>
        <v>0</v>
      </c>
    </row>
    <row r="34" spans="1:27" s="17" customFormat="1" ht="21" customHeight="1" x14ac:dyDescent="0.2">
      <c r="A34" s="81"/>
      <c r="B34" s="82"/>
      <c r="C34" s="82"/>
      <c r="D34" s="82"/>
      <c r="E34" s="83" t="str">
        <f t="shared" si="2"/>
        <v/>
      </c>
      <c r="F34" s="82"/>
      <c r="G34" s="83" t="str">
        <f t="shared" si="0"/>
        <v/>
      </c>
      <c r="H34" s="84"/>
      <c r="J34" s="81"/>
      <c r="K34" s="82"/>
      <c r="L34" s="82"/>
      <c r="M34" s="82"/>
      <c r="N34" s="83" t="str">
        <f t="shared" si="3"/>
        <v/>
      </c>
      <c r="O34" s="82"/>
      <c r="P34" s="83" t="str">
        <f t="shared" si="1"/>
        <v/>
      </c>
      <c r="Q34" s="84"/>
      <c r="S34" s="140"/>
      <c r="T34" s="45">
        <v>25</v>
      </c>
      <c r="U34" s="46" t="s">
        <v>45</v>
      </c>
      <c r="V34" s="143"/>
      <c r="W34" s="145"/>
      <c r="X34" s="147"/>
      <c r="Y34" s="44">
        <f t="shared" si="4"/>
        <v>0</v>
      </c>
      <c r="Z34" s="32">
        <f t="shared" si="5"/>
        <v>0</v>
      </c>
      <c r="AA34" s="32">
        <f t="shared" si="6"/>
        <v>0</v>
      </c>
    </row>
    <row r="35" spans="1:27" s="17" customFormat="1" ht="21" customHeight="1" x14ac:dyDescent="0.2">
      <c r="A35" s="81"/>
      <c r="B35" s="82"/>
      <c r="C35" s="82"/>
      <c r="D35" s="82"/>
      <c r="E35" s="83" t="str">
        <f t="shared" si="2"/>
        <v/>
      </c>
      <c r="F35" s="82"/>
      <c r="G35" s="83" t="str">
        <f t="shared" si="0"/>
        <v/>
      </c>
      <c r="H35" s="84"/>
      <c r="J35" s="81"/>
      <c r="K35" s="82"/>
      <c r="L35" s="82"/>
      <c r="M35" s="82"/>
      <c r="N35" s="83" t="str">
        <f t="shared" si="3"/>
        <v/>
      </c>
      <c r="O35" s="82"/>
      <c r="P35" s="83" t="str">
        <f t="shared" si="1"/>
        <v/>
      </c>
      <c r="Q35" s="84"/>
      <c r="S35" s="140"/>
      <c r="T35" s="38">
        <v>26</v>
      </c>
      <c r="U35" s="39" t="s">
        <v>46</v>
      </c>
      <c r="V35" s="131" t="s">
        <v>73</v>
      </c>
      <c r="W35" s="133" t="s">
        <v>74</v>
      </c>
      <c r="X35" s="136" t="s">
        <v>75</v>
      </c>
      <c r="Y35" s="40">
        <f t="shared" si="4"/>
        <v>0</v>
      </c>
      <c r="Z35" s="32">
        <f t="shared" si="5"/>
        <v>0</v>
      </c>
      <c r="AA35" s="32">
        <f t="shared" si="6"/>
        <v>0</v>
      </c>
    </row>
    <row r="36" spans="1:27" s="17" customFormat="1" ht="21" customHeight="1" x14ac:dyDescent="0.2">
      <c r="A36" s="81"/>
      <c r="B36" s="82"/>
      <c r="C36" s="82"/>
      <c r="D36" s="82"/>
      <c r="E36" s="83" t="str">
        <f t="shared" si="2"/>
        <v/>
      </c>
      <c r="F36" s="82"/>
      <c r="G36" s="83" t="str">
        <f t="shared" si="0"/>
        <v/>
      </c>
      <c r="H36" s="84"/>
      <c r="J36" s="81"/>
      <c r="K36" s="82"/>
      <c r="L36" s="82"/>
      <c r="M36" s="82"/>
      <c r="N36" s="83" t="str">
        <f t="shared" si="3"/>
        <v/>
      </c>
      <c r="O36" s="82"/>
      <c r="P36" s="83" t="str">
        <f t="shared" si="1"/>
        <v/>
      </c>
      <c r="Q36" s="84"/>
      <c r="S36" s="140"/>
      <c r="T36" s="41">
        <v>27</v>
      </c>
      <c r="U36" s="42" t="s">
        <v>47</v>
      </c>
      <c r="V36" s="132"/>
      <c r="W36" s="134"/>
      <c r="X36" s="137"/>
      <c r="Y36" s="44">
        <f t="shared" si="4"/>
        <v>0</v>
      </c>
      <c r="Z36" s="32">
        <f t="shared" si="5"/>
        <v>0</v>
      </c>
      <c r="AA36" s="32">
        <f t="shared" si="6"/>
        <v>0</v>
      </c>
    </row>
    <row r="37" spans="1:27" s="17" customFormat="1" ht="21" customHeight="1" thickBot="1" x14ac:dyDescent="0.25">
      <c r="A37" s="85"/>
      <c r="B37" s="86"/>
      <c r="C37" s="86"/>
      <c r="D37" s="86"/>
      <c r="E37" s="87" t="str">
        <f t="shared" si="2"/>
        <v/>
      </c>
      <c r="F37" s="86"/>
      <c r="G37" s="87" t="str">
        <f t="shared" si="0"/>
        <v/>
      </c>
      <c r="H37" s="88"/>
      <c r="J37" s="85"/>
      <c r="K37" s="86"/>
      <c r="L37" s="86"/>
      <c r="M37" s="86"/>
      <c r="N37" s="87" t="str">
        <f t="shared" si="3"/>
        <v/>
      </c>
      <c r="O37" s="86"/>
      <c r="P37" s="87" t="str">
        <f t="shared" si="1"/>
        <v/>
      </c>
      <c r="Q37" s="88"/>
      <c r="S37" s="140"/>
      <c r="T37" s="52">
        <v>28</v>
      </c>
      <c r="U37" s="46" t="s">
        <v>123</v>
      </c>
      <c r="V37" s="143"/>
      <c r="W37" s="145"/>
      <c r="X37" s="147"/>
      <c r="Y37" s="53">
        <f t="shared" si="4"/>
        <v>0</v>
      </c>
      <c r="Z37" s="32">
        <f t="shared" si="5"/>
        <v>0</v>
      </c>
      <c r="AA37" s="32">
        <f t="shared" si="6"/>
        <v>0</v>
      </c>
    </row>
    <row r="38" spans="1:27" s="17" customFormat="1" ht="21" customHeight="1" x14ac:dyDescent="0.2">
      <c r="A38" s="77"/>
      <c r="B38" s="78"/>
      <c r="C38" s="78"/>
      <c r="D38" s="78"/>
      <c r="E38" s="79" t="str">
        <f t="shared" si="2"/>
        <v/>
      </c>
      <c r="F38" s="78"/>
      <c r="G38" s="79" t="str">
        <f t="shared" si="0"/>
        <v/>
      </c>
      <c r="H38" s="80"/>
      <c r="J38" s="77"/>
      <c r="K38" s="78"/>
      <c r="L38" s="78"/>
      <c r="M38" s="78"/>
      <c r="N38" s="79" t="str">
        <f t="shared" si="3"/>
        <v/>
      </c>
      <c r="O38" s="78"/>
      <c r="P38" s="79" t="str">
        <f t="shared" si="1"/>
        <v/>
      </c>
      <c r="Q38" s="80"/>
      <c r="S38" s="140"/>
      <c r="T38" s="54">
        <v>29</v>
      </c>
      <c r="U38" s="39" t="s">
        <v>48</v>
      </c>
      <c r="V38" s="131" t="s">
        <v>76</v>
      </c>
      <c r="W38" s="133" t="s">
        <v>52</v>
      </c>
      <c r="X38" s="136" t="s">
        <v>77</v>
      </c>
      <c r="Y38" s="55">
        <f t="shared" si="4"/>
        <v>0</v>
      </c>
      <c r="Z38" s="32">
        <f t="shared" si="5"/>
        <v>0</v>
      </c>
      <c r="AA38" s="32">
        <f t="shared" si="6"/>
        <v>0</v>
      </c>
    </row>
    <row r="39" spans="1:27" s="17" customFormat="1" ht="21" customHeight="1" x14ac:dyDescent="0.2">
      <c r="A39" s="81"/>
      <c r="B39" s="82"/>
      <c r="C39" s="82"/>
      <c r="D39" s="82"/>
      <c r="E39" s="83" t="str">
        <f t="shared" si="2"/>
        <v/>
      </c>
      <c r="F39" s="82"/>
      <c r="G39" s="83" t="str">
        <f t="shared" si="0"/>
        <v/>
      </c>
      <c r="H39" s="84"/>
      <c r="J39" s="81"/>
      <c r="K39" s="82"/>
      <c r="L39" s="82"/>
      <c r="M39" s="82"/>
      <c r="N39" s="83" t="str">
        <f t="shared" si="3"/>
        <v/>
      </c>
      <c r="O39" s="82"/>
      <c r="P39" s="83" t="str">
        <f t="shared" si="1"/>
        <v/>
      </c>
      <c r="Q39" s="84"/>
      <c r="S39" s="140"/>
      <c r="T39" s="41">
        <v>30</v>
      </c>
      <c r="U39" s="42" t="s">
        <v>49</v>
      </c>
      <c r="V39" s="132"/>
      <c r="W39" s="134"/>
      <c r="X39" s="137"/>
      <c r="Y39" s="44">
        <f t="shared" si="4"/>
        <v>0</v>
      </c>
      <c r="Z39" s="32">
        <f t="shared" si="5"/>
        <v>0</v>
      </c>
      <c r="AA39" s="32">
        <f t="shared" si="6"/>
        <v>0</v>
      </c>
    </row>
    <row r="40" spans="1:27" s="17" customFormat="1" ht="21" customHeight="1" x14ac:dyDescent="0.2">
      <c r="A40" s="81"/>
      <c r="B40" s="82"/>
      <c r="C40" s="82"/>
      <c r="D40" s="82"/>
      <c r="E40" s="83" t="str">
        <f t="shared" si="2"/>
        <v/>
      </c>
      <c r="F40" s="82"/>
      <c r="G40" s="83" t="str">
        <f t="shared" si="0"/>
        <v/>
      </c>
      <c r="H40" s="84"/>
      <c r="J40" s="81"/>
      <c r="K40" s="82"/>
      <c r="L40" s="82"/>
      <c r="M40" s="82"/>
      <c r="N40" s="83" t="str">
        <f t="shared" si="3"/>
        <v/>
      </c>
      <c r="O40" s="82"/>
      <c r="P40" s="83" t="str">
        <f t="shared" si="1"/>
        <v/>
      </c>
      <c r="Q40" s="84"/>
      <c r="S40" s="140"/>
      <c r="T40" s="41">
        <v>31</v>
      </c>
      <c r="U40" s="42" t="s">
        <v>78</v>
      </c>
      <c r="V40" s="132"/>
      <c r="W40" s="134"/>
      <c r="X40" s="137"/>
      <c r="Y40" s="44">
        <f t="shared" si="4"/>
        <v>0</v>
      </c>
      <c r="Z40" s="32">
        <f t="shared" si="5"/>
        <v>0</v>
      </c>
      <c r="AA40" s="32">
        <f t="shared" si="6"/>
        <v>0</v>
      </c>
    </row>
    <row r="41" spans="1:27" s="17" customFormat="1" ht="21" customHeight="1" thickBot="1" x14ac:dyDescent="0.25">
      <c r="A41" s="81"/>
      <c r="B41" s="82"/>
      <c r="C41" s="82"/>
      <c r="D41" s="82"/>
      <c r="E41" s="83" t="str">
        <f t="shared" si="2"/>
        <v/>
      </c>
      <c r="F41" s="82"/>
      <c r="G41" s="83" t="str">
        <f t="shared" si="0"/>
        <v/>
      </c>
      <c r="H41" s="84"/>
      <c r="J41" s="81"/>
      <c r="K41" s="82"/>
      <c r="L41" s="82"/>
      <c r="M41" s="82"/>
      <c r="N41" s="83" t="str">
        <f t="shared" si="3"/>
        <v/>
      </c>
      <c r="O41" s="82"/>
      <c r="P41" s="83" t="str">
        <f t="shared" si="1"/>
        <v/>
      </c>
      <c r="Q41" s="84"/>
      <c r="S41" s="142"/>
      <c r="T41" s="41">
        <v>32</v>
      </c>
      <c r="U41" s="48" t="s">
        <v>140</v>
      </c>
      <c r="V41" s="126"/>
      <c r="W41" s="135"/>
      <c r="X41" s="138"/>
      <c r="Y41" s="44">
        <f t="shared" si="4"/>
        <v>0</v>
      </c>
      <c r="Z41" s="32">
        <f t="shared" si="5"/>
        <v>0</v>
      </c>
      <c r="AA41" s="32">
        <f t="shared" si="6"/>
        <v>0</v>
      </c>
    </row>
    <row r="42" spans="1:27" s="17" customFormat="1" ht="21" customHeight="1" thickBot="1" x14ac:dyDescent="0.25">
      <c r="A42" s="89"/>
      <c r="B42" s="90"/>
      <c r="C42" s="90"/>
      <c r="D42" s="90"/>
      <c r="E42" s="91" t="str">
        <f t="shared" si="2"/>
        <v/>
      </c>
      <c r="F42" s="90"/>
      <c r="G42" s="91" t="str">
        <f t="shared" si="0"/>
        <v/>
      </c>
      <c r="H42" s="92"/>
      <c r="J42" s="89"/>
      <c r="K42" s="90"/>
      <c r="L42" s="90"/>
      <c r="M42" s="90"/>
      <c r="N42" s="91" t="str">
        <f t="shared" si="3"/>
        <v/>
      </c>
      <c r="O42" s="90"/>
      <c r="P42" s="91" t="str">
        <f t="shared" si="1"/>
        <v/>
      </c>
      <c r="Q42" s="92"/>
      <c r="S42" s="56" t="s">
        <v>30</v>
      </c>
      <c r="T42" s="49">
        <v>17</v>
      </c>
      <c r="U42" s="50" t="s">
        <v>50</v>
      </c>
      <c r="V42" s="125" t="s">
        <v>57</v>
      </c>
      <c r="W42" s="127" t="s">
        <v>51</v>
      </c>
      <c r="X42" s="129">
        <v>4321</v>
      </c>
      <c r="Y42" s="51">
        <f t="shared" si="4"/>
        <v>0</v>
      </c>
      <c r="Z42" s="32">
        <f>COUNTIF($F$46:$F$63,T42)</f>
        <v>0</v>
      </c>
      <c r="AA42" s="32">
        <f>COUNTIF($O$46:$O$63,T42)</f>
        <v>0</v>
      </c>
    </row>
    <row r="43" spans="1:27" ht="21" customHeight="1" thickBot="1" x14ac:dyDescent="0.25">
      <c r="S43" s="47" t="s">
        <v>31</v>
      </c>
      <c r="T43" s="57">
        <v>33</v>
      </c>
      <c r="U43" s="48" t="s">
        <v>79</v>
      </c>
      <c r="V43" s="126"/>
      <c r="W43" s="128"/>
      <c r="X43" s="130"/>
      <c r="Y43" s="58">
        <f t="shared" si="4"/>
        <v>0</v>
      </c>
      <c r="Z43" s="32">
        <f>COUNTIF($F$46:$F$63,T43)</f>
        <v>0</v>
      </c>
      <c r="AA43" s="32">
        <f>COUNTIF($O$46:$O$63,T43)</f>
        <v>0</v>
      </c>
    </row>
    <row r="44" spans="1:27" s="17" customFormat="1" ht="21" customHeight="1" thickBot="1" x14ac:dyDescent="0.25">
      <c r="A44" s="194" t="s">
        <v>24</v>
      </c>
      <c r="B44" s="195"/>
      <c r="Z44" s="32"/>
      <c r="AA44" s="32"/>
    </row>
    <row r="45" spans="1:27" s="59" customFormat="1" ht="33" customHeight="1" thickBot="1" x14ac:dyDescent="0.25">
      <c r="A45" s="97" t="s">
        <v>65</v>
      </c>
      <c r="B45" s="98" t="s">
        <v>3</v>
      </c>
      <c r="C45" s="98" t="s">
        <v>6</v>
      </c>
      <c r="D45" s="98" t="s">
        <v>7</v>
      </c>
      <c r="E45" s="98" t="s">
        <v>8</v>
      </c>
      <c r="F45" s="98" t="s">
        <v>9</v>
      </c>
      <c r="G45" s="99" t="s">
        <v>10</v>
      </c>
      <c r="H45" s="100" t="s">
        <v>5</v>
      </c>
      <c r="J45" s="97" t="s">
        <v>65</v>
      </c>
      <c r="K45" s="98" t="s">
        <v>3</v>
      </c>
      <c r="L45" s="98" t="s">
        <v>6</v>
      </c>
      <c r="M45" s="98" t="s">
        <v>7</v>
      </c>
      <c r="N45" s="98" t="s">
        <v>8</v>
      </c>
      <c r="O45" s="98" t="s">
        <v>9</v>
      </c>
      <c r="P45" s="99" t="s">
        <v>10</v>
      </c>
      <c r="Q45" s="100" t="s">
        <v>5</v>
      </c>
      <c r="T45" s="17"/>
      <c r="U45" s="17"/>
      <c r="V45" s="17"/>
      <c r="W45" s="17"/>
      <c r="X45" s="17"/>
      <c r="Y45" s="32"/>
      <c r="Z45" s="32"/>
      <c r="AA45" s="17"/>
    </row>
    <row r="46" spans="1:27" s="17" customFormat="1" ht="21" customHeight="1" x14ac:dyDescent="0.2">
      <c r="A46" s="77"/>
      <c r="B46" s="78"/>
      <c r="C46" s="179"/>
      <c r="D46" s="78"/>
      <c r="E46" s="173" t="str">
        <f t="shared" ref="E46:E63" si="8">IF(B46="","",$C$4)</f>
        <v/>
      </c>
      <c r="F46" s="179"/>
      <c r="G46" s="173" t="str">
        <f>IF(F46="","",VLOOKUP(F46,$T$42:$U$43,2,0))</f>
        <v/>
      </c>
      <c r="H46" s="176"/>
      <c r="J46" s="77"/>
      <c r="K46" s="78"/>
      <c r="L46" s="179"/>
      <c r="M46" s="78"/>
      <c r="N46" s="173" t="str">
        <f t="shared" ref="N46:N63" si="9">IF(K46="","",$C$4)</f>
        <v/>
      </c>
      <c r="O46" s="179"/>
      <c r="P46" s="173" t="str">
        <f t="shared" ref="P46" si="10">IF(O46="","",VLOOKUP(O46,$T$42:$U$43,2,0))</f>
        <v/>
      </c>
      <c r="Q46" s="176"/>
      <c r="T46" s="59"/>
      <c r="U46" s="59"/>
      <c r="V46" s="59"/>
      <c r="W46" s="59"/>
      <c r="X46" s="59"/>
      <c r="Y46" s="60"/>
      <c r="Z46" s="60"/>
      <c r="AA46" s="59"/>
    </row>
    <row r="47" spans="1:27" s="17" customFormat="1" ht="21" customHeight="1" x14ac:dyDescent="0.2">
      <c r="A47" s="81"/>
      <c r="B47" s="82"/>
      <c r="C47" s="180"/>
      <c r="D47" s="82"/>
      <c r="E47" s="174" t="str">
        <f t="shared" si="8"/>
        <v/>
      </c>
      <c r="F47" s="180"/>
      <c r="G47" s="174"/>
      <c r="H47" s="177"/>
      <c r="J47" s="81"/>
      <c r="K47" s="82"/>
      <c r="L47" s="180"/>
      <c r="M47" s="82"/>
      <c r="N47" s="174" t="str">
        <f t="shared" si="9"/>
        <v/>
      </c>
      <c r="O47" s="180"/>
      <c r="P47" s="174"/>
      <c r="Q47" s="177"/>
      <c r="Y47" s="32"/>
      <c r="Z47" s="32"/>
    </row>
    <row r="48" spans="1:27" s="17" customFormat="1" ht="21" customHeight="1" x14ac:dyDescent="0.2">
      <c r="A48" s="81"/>
      <c r="B48" s="82"/>
      <c r="C48" s="180"/>
      <c r="D48" s="82"/>
      <c r="E48" s="174"/>
      <c r="F48" s="180"/>
      <c r="G48" s="174"/>
      <c r="H48" s="177"/>
      <c r="J48" s="81"/>
      <c r="K48" s="82"/>
      <c r="L48" s="180"/>
      <c r="M48" s="82"/>
      <c r="N48" s="174"/>
      <c r="O48" s="180"/>
      <c r="P48" s="174"/>
      <c r="Q48" s="177"/>
      <c r="Y48" s="32"/>
      <c r="Z48" s="32"/>
    </row>
    <row r="49" spans="1:27" s="17" customFormat="1" ht="21" customHeight="1" x14ac:dyDescent="0.2">
      <c r="A49" s="81"/>
      <c r="B49" s="82"/>
      <c r="C49" s="180"/>
      <c r="D49" s="82"/>
      <c r="E49" s="174"/>
      <c r="F49" s="180"/>
      <c r="G49" s="174"/>
      <c r="H49" s="177"/>
      <c r="J49" s="81"/>
      <c r="K49" s="82"/>
      <c r="L49" s="180"/>
      <c r="M49" s="82"/>
      <c r="N49" s="174"/>
      <c r="O49" s="180"/>
      <c r="P49" s="174"/>
      <c r="Q49" s="177"/>
      <c r="Y49" s="32"/>
      <c r="Z49" s="32"/>
    </row>
    <row r="50" spans="1:27" s="17" customFormat="1" ht="21" customHeight="1" x14ac:dyDescent="0.2">
      <c r="A50" s="81"/>
      <c r="B50" s="82"/>
      <c r="C50" s="180"/>
      <c r="D50" s="82"/>
      <c r="E50" s="174" t="str">
        <f t="shared" si="8"/>
        <v/>
      </c>
      <c r="F50" s="180"/>
      <c r="G50" s="174"/>
      <c r="H50" s="177"/>
      <c r="J50" s="81"/>
      <c r="K50" s="82"/>
      <c r="L50" s="180"/>
      <c r="M50" s="82"/>
      <c r="N50" s="174" t="str">
        <f t="shared" si="9"/>
        <v/>
      </c>
      <c r="O50" s="180"/>
      <c r="P50" s="174"/>
      <c r="Q50" s="177"/>
      <c r="Y50" s="32"/>
      <c r="Z50" s="32"/>
    </row>
    <row r="51" spans="1:27" s="17" customFormat="1" ht="21" customHeight="1" thickBot="1" x14ac:dyDescent="0.25">
      <c r="A51" s="89"/>
      <c r="B51" s="90"/>
      <c r="C51" s="181"/>
      <c r="D51" s="90"/>
      <c r="E51" s="175" t="str">
        <f t="shared" si="8"/>
        <v/>
      </c>
      <c r="F51" s="181"/>
      <c r="G51" s="175"/>
      <c r="H51" s="178"/>
      <c r="J51" s="89"/>
      <c r="K51" s="90"/>
      <c r="L51" s="181"/>
      <c r="M51" s="90"/>
      <c r="N51" s="175" t="str">
        <f t="shared" si="9"/>
        <v/>
      </c>
      <c r="O51" s="181"/>
      <c r="P51" s="175"/>
      <c r="Q51" s="178"/>
      <c r="Y51" s="32"/>
      <c r="Z51" s="32"/>
    </row>
    <row r="52" spans="1:27" s="17" customFormat="1" ht="21" customHeight="1" x14ac:dyDescent="0.2">
      <c r="A52" s="77"/>
      <c r="B52" s="78"/>
      <c r="C52" s="179"/>
      <c r="D52" s="78"/>
      <c r="E52" s="173" t="str">
        <f t="shared" si="8"/>
        <v/>
      </c>
      <c r="F52" s="179"/>
      <c r="G52" s="173" t="str">
        <f t="shared" ref="G52" si="11">IF(F52="","",VLOOKUP(F52,$T$42:$U$43,2,0))</f>
        <v/>
      </c>
      <c r="H52" s="176"/>
      <c r="J52" s="77"/>
      <c r="K52" s="78"/>
      <c r="L52" s="179"/>
      <c r="M52" s="78"/>
      <c r="N52" s="173" t="str">
        <f t="shared" si="9"/>
        <v/>
      </c>
      <c r="O52" s="179"/>
      <c r="P52" s="173" t="str">
        <f t="shared" ref="P52" si="12">IF(O52="","",VLOOKUP(O52,$T$42:$U$43,2,0))</f>
        <v/>
      </c>
      <c r="Q52" s="176"/>
      <c r="Y52" s="32"/>
      <c r="Z52" s="32"/>
    </row>
    <row r="53" spans="1:27" s="17" customFormat="1" ht="21" customHeight="1" x14ac:dyDescent="0.2">
      <c r="A53" s="81"/>
      <c r="B53" s="82"/>
      <c r="C53" s="180"/>
      <c r="D53" s="82"/>
      <c r="E53" s="174" t="str">
        <f t="shared" si="8"/>
        <v/>
      </c>
      <c r="F53" s="180"/>
      <c r="G53" s="174"/>
      <c r="H53" s="177"/>
      <c r="J53" s="81"/>
      <c r="K53" s="82"/>
      <c r="L53" s="180"/>
      <c r="M53" s="82"/>
      <c r="N53" s="174" t="str">
        <f t="shared" si="9"/>
        <v/>
      </c>
      <c r="O53" s="180"/>
      <c r="P53" s="174"/>
      <c r="Q53" s="177"/>
      <c r="Y53" s="32"/>
      <c r="Z53" s="32"/>
    </row>
    <row r="54" spans="1:27" s="17" customFormat="1" ht="21" customHeight="1" x14ac:dyDescent="0.2">
      <c r="A54" s="81"/>
      <c r="B54" s="82"/>
      <c r="C54" s="180"/>
      <c r="D54" s="82"/>
      <c r="E54" s="174"/>
      <c r="F54" s="180"/>
      <c r="G54" s="174"/>
      <c r="H54" s="177"/>
      <c r="J54" s="81"/>
      <c r="K54" s="82"/>
      <c r="L54" s="180"/>
      <c r="M54" s="82"/>
      <c r="N54" s="174"/>
      <c r="O54" s="180"/>
      <c r="P54" s="174"/>
      <c r="Q54" s="177"/>
      <c r="Y54" s="32"/>
      <c r="Z54" s="32"/>
    </row>
    <row r="55" spans="1:27" s="17" customFormat="1" ht="21" customHeight="1" x14ac:dyDescent="0.2">
      <c r="A55" s="81"/>
      <c r="B55" s="82"/>
      <c r="C55" s="180"/>
      <c r="D55" s="82"/>
      <c r="E55" s="174"/>
      <c r="F55" s="180"/>
      <c r="G55" s="174"/>
      <c r="H55" s="177"/>
      <c r="J55" s="81"/>
      <c r="K55" s="82"/>
      <c r="L55" s="180"/>
      <c r="M55" s="82"/>
      <c r="N55" s="174"/>
      <c r="O55" s="180"/>
      <c r="P55" s="174"/>
      <c r="Q55" s="177"/>
      <c r="Y55" s="32"/>
      <c r="Z55" s="32"/>
    </row>
    <row r="56" spans="1:27" s="17" customFormat="1" ht="21" customHeight="1" x14ac:dyDescent="0.2">
      <c r="A56" s="81"/>
      <c r="B56" s="82"/>
      <c r="C56" s="180"/>
      <c r="D56" s="82"/>
      <c r="E56" s="174" t="str">
        <f t="shared" si="8"/>
        <v/>
      </c>
      <c r="F56" s="180"/>
      <c r="G56" s="174"/>
      <c r="H56" s="177"/>
      <c r="J56" s="81"/>
      <c r="K56" s="82"/>
      <c r="L56" s="180"/>
      <c r="M56" s="82"/>
      <c r="N56" s="174" t="str">
        <f t="shared" si="9"/>
        <v/>
      </c>
      <c r="O56" s="180"/>
      <c r="P56" s="174"/>
      <c r="Q56" s="177"/>
      <c r="Y56" s="32"/>
      <c r="Z56" s="32"/>
    </row>
    <row r="57" spans="1:27" s="17" customFormat="1" ht="21" customHeight="1" thickBot="1" x14ac:dyDescent="0.25">
      <c r="A57" s="89"/>
      <c r="B57" s="90"/>
      <c r="C57" s="181"/>
      <c r="D57" s="90"/>
      <c r="E57" s="175" t="str">
        <f t="shared" si="8"/>
        <v/>
      </c>
      <c r="F57" s="181"/>
      <c r="G57" s="175"/>
      <c r="H57" s="178"/>
      <c r="J57" s="89"/>
      <c r="K57" s="90"/>
      <c r="L57" s="181"/>
      <c r="M57" s="90"/>
      <c r="N57" s="175" t="str">
        <f t="shared" si="9"/>
        <v/>
      </c>
      <c r="O57" s="181"/>
      <c r="P57" s="175"/>
      <c r="Q57" s="178"/>
      <c r="Y57" s="32"/>
      <c r="Z57" s="32"/>
    </row>
    <row r="58" spans="1:27" s="17" customFormat="1" ht="21" customHeight="1" x14ac:dyDescent="0.2">
      <c r="A58" s="77"/>
      <c r="B58" s="78"/>
      <c r="C58" s="179"/>
      <c r="D58" s="78"/>
      <c r="E58" s="173" t="str">
        <f t="shared" si="8"/>
        <v/>
      </c>
      <c r="F58" s="179"/>
      <c r="G58" s="173" t="str">
        <f t="shared" ref="G58" si="13">IF(F58="","",VLOOKUP(F58,$T$42:$U$43,2,0))</f>
        <v/>
      </c>
      <c r="H58" s="176"/>
      <c r="J58" s="77"/>
      <c r="K58" s="78"/>
      <c r="L58" s="179"/>
      <c r="M58" s="78"/>
      <c r="N58" s="173" t="str">
        <f t="shared" si="9"/>
        <v/>
      </c>
      <c r="O58" s="179"/>
      <c r="P58" s="173" t="str">
        <f t="shared" ref="P58" si="14">IF(O58="","",VLOOKUP(O58,$T$42:$U$43,2,0))</f>
        <v/>
      </c>
      <c r="Q58" s="176"/>
      <c r="Y58" s="32"/>
      <c r="Z58" s="32"/>
    </row>
    <row r="59" spans="1:27" s="17" customFormat="1" ht="21" customHeight="1" x14ac:dyDescent="0.2">
      <c r="A59" s="93"/>
      <c r="B59" s="94"/>
      <c r="C59" s="180"/>
      <c r="D59" s="94"/>
      <c r="E59" s="174"/>
      <c r="F59" s="180"/>
      <c r="G59" s="174"/>
      <c r="H59" s="177"/>
      <c r="J59" s="93"/>
      <c r="K59" s="94"/>
      <c r="L59" s="180"/>
      <c r="M59" s="94"/>
      <c r="N59" s="174"/>
      <c r="O59" s="180"/>
      <c r="P59" s="174"/>
      <c r="Q59" s="177"/>
      <c r="Y59" s="32"/>
      <c r="Z59" s="32"/>
    </row>
    <row r="60" spans="1:27" s="17" customFormat="1" ht="21" customHeight="1" x14ac:dyDescent="0.2">
      <c r="A60" s="93"/>
      <c r="B60" s="94"/>
      <c r="C60" s="180"/>
      <c r="D60" s="94"/>
      <c r="E60" s="174"/>
      <c r="F60" s="180"/>
      <c r="G60" s="174"/>
      <c r="H60" s="177"/>
      <c r="J60" s="93"/>
      <c r="K60" s="94"/>
      <c r="L60" s="180"/>
      <c r="M60" s="94"/>
      <c r="N60" s="174"/>
      <c r="O60" s="180"/>
      <c r="P60" s="174"/>
      <c r="Q60" s="177"/>
      <c r="Y60" s="32"/>
      <c r="Z60" s="32"/>
    </row>
    <row r="61" spans="1:27" s="17" customFormat="1" ht="21" customHeight="1" x14ac:dyDescent="0.2">
      <c r="A61" s="81"/>
      <c r="B61" s="82"/>
      <c r="C61" s="180"/>
      <c r="D61" s="82"/>
      <c r="E61" s="174" t="str">
        <f t="shared" si="8"/>
        <v/>
      </c>
      <c r="F61" s="180"/>
      <c r="G61" s="174"/>
      <c r="H61" s="177"/>
      <c r="J61" s="81"/>
      <c r="K61" s="82"/>
      <c r="L61" s="180"/>
      <c r="M61" s="82"/>
      <c r="N61" s="174" t="str">
        <f t="shared" si="9"/>
        <v/>
      </c>
      <c r="O61" s="180"/>
      <c r="P61" s="174"/>
      <c r="Q61" s="177"/>
      <c r="Y61" s="32"/>
      <c r="Z61" s="32"/>
    </row>
    <row r="62" spans="1:27" s="17" customFormat="1" ht="21" customHeight="1" x14ac:dyDescent="0.2">
      <c r="A62" s="81"/>
      <c r="B62" s="82"/>
      <c r="C62" s="180"/>
      <c r="D62" s="82"/>
      <c r="E62" s="174" t="str">
        <f t="shared" si="8"/>
        <v/>
      </c>
      <c r="F62" s="180"/>
      <c r="G62" s="174"/>
      <c r="H62" s="177"/>
      <c r="J62" s="81"/>
      <c r="K62" s="82"/>
      <c r="L62" s="180"/>
      <c r="M62" s="82"/>
      <c r="N62" s="174" t="str">
        <f t="shared" si="9"/>
        <v/>
      </c>
      <c r="O62" s="180"/>
      <c r="P62" s="174"/>
      <c r="Q62" s="177"/>
      <c r="Y62" s="32"/>
      <c r="Z62" s="32"/>
    </row>
    <row r="63" spans="1:27" s="17" customFormat="1" ht="21" customHeight="1" thickBot="1" x14ac:dyDescent="0.25">
      <c r="A63" s="89"/>
      <c r="B63" s="90"/>
      <c r="C63" s="181"/>
      <c r="D63" s="90"/>
      <c r="E63" s="175" t="str">
        <f t="shared" si="8"/>
        <v/>
      </c>
      <c r="F63" s="181"/>
      <c r="G63" s="175"/>
      <c r="H63" s="178"/>
      <c r="J63" s="89"/>
      <c r="K63" s="90"/>
      <c r="L63" s="181"/>
      <c r="M63" s="90"/>
      <c r="N63" s="175" t="str">
        <f t="shared" si="9"/>
        <v/>
      </c>
      <c r="O63" s="181"/>
      <c r="P63" s="175"/>
      <c r="Q63" s="178"/>
      <c r="Y63" s="32"/>
      <c r="Z63" s="32"/>
    </row>
    <row r="64" spans="1:27" ht="22.5" customHeight="1" x14ac:dyDescent="0.2">
      <c r="Y64" s="32"/>
      <c r="AA64" s="17"/>
    </row>
    <row r="65" spans="25:27" x14ac:dyDescent="0.2">
      <c r="Y65" s="32"/>
      <c r="AA65" s="17"/>
    </row>
    <row r="66" spans="25:27" x14ac:dyDescent="0.2">
      <c r="Y66" s="32"/>
      <c r="AA66" s="17"/>
    </row>
    <row r="67" spans="25:27" x14ac:dyDescent="0.2">
      <c r="Y67" s="32"/>
      <c r="AA67" s="17"/>
    </row>
    <row r="68" spans="25:27" x14ac:dyDescent="0.2">
      <c r="Y68" s="32"/>
      <c r="AA68" s="17"/>
    </row>
    <row r="69" spans="25:27" x14ac:dyDescent="0.2">
      <c r="Y69" s="32"/>
      <c r="AA69" s="17"/>
    </row>
    <row r="70" spans="25:27" x14ac:dyDescent="0.2">
      <c r="Y70" s="32"/>
      <c r="AA70" s="17"/>
    </row>
    <row r="71" spans="25:27" x14ac:dyDescent="0.2">
      <c r="Y71" s="32"/>
      <c r="AA71" s="17"/>
    </row>
    <row r="72" spans="25:27" x14ac:dyDescent="0.2">
      <c r="Y72" s="32"/>
      <c r="AA72" s="17"/>
    </row>
    <row r="73" spans="25:27" x14ac:dyDescent="0.2">
      <c r="Y73" s="32"/>
      <c r="AA73" s="17"/>
    </row>
    <row r="74" spans="25:27" x14ac:dyDescent="0.2">
      <c r="Y74" s="32"/>
      <c r="AA74" s="17"/>
    </row>
    <row r="75" spans="25:27" x14ac:dyDescent="0.2">
      <c r="Y75" s="32"/>
      <c r="AA75" s="17"/>
    </row>
    <row r="76" spans="25:27" x14ac:dyDescent="0.2">
      <c r="Y76" s="32"/>
      <c r="AA76" s="17"/>
    </row>
    <row r="77" spans="25:27" x14ac:dyDescent="0.2">
      <c r="Y77" s="32"/>
      <c r="AA77" s="17"/>
    </row>
    <row r="78" spans="25:27" x14ac:dyDescent="0.2">
      <c r="Y78" s="32"/>
      <c r="AA78" s="17"/>
    </row>
    <row r="79" spans="25:27" x14ac:dyDescent="0.2">
      <c r="Y79" s="32"/>
      <c r="AA79" s="17"/>
    </row>
    <row r="80" spans="25:27" x14ac:dyDescent="0.2">
      <c r="Y80" s="32"/>
      <c r="AA80" s="17"/>
    </row>
  </sheetData>
  <sheetProtection algorithmName="SHA-512" hashValue="oC3DBvK8ygNsT4fYhyGKYr6ae6PfBTVCrJieAxRIareO5RMNkryX8df+naZMI8KyrC2sQvcCdY0MK+1I35kLDQ==" saltValue="9RQI67cfQOQEIN+G4TIf4g==" spinCount="100000" sheet="1" objects="1" scenarios="1"/>
  <mergeCells count="88">
    <mergeCell ref="D5:E5"/>
    <mergeCell ref="G4:H4"/>
    <mergeCell ref="L4:M4"/>
    <mergeCell ref="L5:M5"/>
    <mergeCell ref="L6:M6"/>
    <mergeCell ref="C4:E4"/>
    <mergeCell ref="J4:J7"/>
    <mergeCell ref="H46:H51"/>
    <mergeCell ref="B10:B12"/>
    <mergeCell ref="C6:E6"/>
    <mergeCell ref="C7:E7"/>
    <mergeCell ref="N4:O4"/>
    <mergeCell ref="N5:O5"/>
    <mergeCell ref="N6:O7"/>
    <mergeCell ref="A44:B44"/>
    <mergeCell ref="C46:C51"/>
    <mergeCell ref="E46:E51"/>
    <mergeCell ref="F46:F51"/>
    <mergeCell ref="G46:G51"/>
    <mergeCell ref="L46:L51"/>
    <mergeCell ref="N46:N51"/>
    <mergeCell ref="O46:O51"/>
    <mergeCell ref="N10:N12"/>
    <mergeCell ref="C58:C63"/>
    <mergeCell ref="E58:E63"/>
    <mergeCell ref="F58:F63"/>
    <mergeCell ref="G58:G63"/>
    <mergeCell ref="H58:H63"/>
    <mergeCell ref="C52:C57"/>
    <mergeCell ref="E52:E57"/>
    <mergeCell ref="F52:F57"/>
    <mergeCell ref="G52:G57"/>
    <mergeCell ref="H52:H57"/>
    <mergeCell ref="P46:P51"/>
    <mergeCell ref="Q46:Q51"/>
    <mergeCell ref="L58:L63"/>
    <mergeCell ref="N58:N63"/>
    <mergeCell ref="O58:O63"/>
    <mergeCell ref="P58:P63"/>
    <mergeCell ref="Q58:Q63"/>
    <mergeCell ref="L52:L57"/>
    <mergeCell ref="N52:N57"/>
    <mergeCell ref="O52:O57"/>
    <mergeCell ref="P52:P57"/>
    <mergeCell ref="Q52:Q57"/>
    <mergeCell ref="A10:A12"/>
    <mergeCell ref="A9:B9"/>
    <mergeCell ref="G6:G7"/>
    <mergeCell ref="H6:H7"/>
    <mergeCell ref="C10:C12"/>
    <mergeCell ref="D10:D12"/>
    <mergeCell ref="E10:E12"/>
    <mergeCell ref="F10:F12"/>
    <mergeCell ref="G10:G12"/>
    <mergeCell ref="H10:H12"/>
    <mergeCell ref="P6:P7"/>
    <mergeCell ref="L7:M7"/>
    <mergeCell ref="P10:P12"/>
    <mergeCell ref="Q10:Q12"/>
    <mergeCell ref="J10:J12"/>
    <mergeCell ref="K10:K12"/>
    <mergeCell ref="L10:L12"/>
    <mergeCell ref="M10:M12"/>
    <mergeCell ref="O10:O12"/>
    <mergeCell ref="V13:X13"/>
    <mergeCell ref="V20:V22"/>
    <mergeCell ref="W20:W22"/>
    <mergeCell ref="X20:X22"/>
    <mergeCell ref="V14:V19"/>
    <mergeCell ref="X14:X19"/>
    <mergeCell ref="W14:W19"/>
    <mergeCell ref="S14:S29"/>
    <mergeCell ref="S30:S41"/>
    <mergeCell ref="V23:V29"/>
    <mergeCell ref="W23:W29"/>
    <mergeCell ref="X23:X29"/>
    <mergeCell ref="V30:V34"/>
    <mergeCell ref="W30:W34"/>
    <mergeCell ref="X30:X34"/>
    <mergeCell ref="V35:V37"/>
    <mergeCell ref="W35:W37"/>
    <mergeCell ref="X35:X37"/>
    <mergeCell ref="V42:V43"/>
    <mergeCell ref="W42:W43"/>
    <mergeCell ref="X42:X43"/>
    <mergeCell ref="V38:V41"/>
    <mergeCell ref="W38:W41"/>
    <mergeCell ref="X38:X41"/>
  </mergeCells>
  <phoneticPr fontId="1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9" orientation="portrait" verticalDpi="0" r:id="rId1"/>
  <ignoredErrors>
    <ignoredError sqref="Z42:AA4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33FF"/>
  </sheetPr>
  <dimension ref="A1:AD66"/>
  <sheetViews>
    <sheetView view="pageBreakPreview" zoomScaleSheetLayoutView="100" workbookViewId="0">
      <selection activeCell="F38" sqref="F38:F49"/>
    </sheetView>
  </sheetViews>
  <sheetFormatPr defaultColWidth="9" defaultRowHeight="13" x14ac:dyDescent="0.2"/>
  <cols>
    <col min="1" max="1" width="6.6328125" style="17" customWidth="1"/>
    <col min="2" max="2" width="17.453125" style="17" customWidth="1"/>
    <col min="3" max="4" width="5" style="17" customWidth="1"/>
    <col min="5" max="5" width="16.1796875" style="17" customWidth="1"/>
    <col min="6" max="6" width="5" style="17" customWidth="1"/>
    <col min="7" max="8" width="11.1796875" style="17" customWidth="1"/>
    <col min="9" max="9" width="1.90625" style="17" customWidth="1"/>
    <col min="10" max="10" width="6.6328125" style="17" customWidth="1"/>
    <col min="11" max="11" width="17.453125" style="17" customWidth="1"/>
    <col min="12" max="13" width="5" style="17" customWidth="1"/>
    <col min="14" max="14" width="16.1796875" style="17" customWidth="1"/>
    <col min="15" max="15" width="5" style="17" customWidth="1"/>
    <col min="16" max="17" width="11.1796875" style="17" customWidth="1"/>
    <col min="18" max="16384" width="9" style="17"/>
  </cols>
  <sheetData>
    <row r="1" spans="1:30" x14ac:dyDescent="0.2"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3" x14ac:dyDescent="0.2">
      <c r="A2" s="101" t="s">
        <v>141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3"/>
      <c r="M2" s="104"/>
      <c r="N2" s="105"/>
      <c r="O2" s="14"/>
      <c r="P2" s="106"/>
      <c r="Q2" s="27" t="s">
        <v>146</v>
      </c>
      <c r="T2" s="107" t="s">
        <v>124</v>
      </c>
      <c r="U2" s="108" t="s">
        <v>58</v>
      </c>
      <c r="V2" s="107">
        <v>400</v>
      </c>
      <c r="W2" s="107">
        <v>400</v>
      </c>
      <c r="X2" s="31"/>
      <c r="Y2" s="31"/>
      <c r="Z2" s="31"/>
      <c r="AA2" s="32"/>
    </row>
    <row r="3" spans="1:30" ht="15" customHeight="1" thickBot="1" x14ac:dyDescent="0.25">
      <c r="T3" s="107" t="s">
        <v>125</v>
      </c>
      <c r="U3" s="108" t="s">
        <v>59</v>
      </c>
      <c r="V3" s="107">
        <v>500</v>
      </c>
      <c r="W3" s="107">
        <v>600</v>
      </c>
      <c r="X3" s="103"/>
      <c r="Y3" s="103"/>
      <c r="Z3" s="31"/>
      <c r="AA3" s="31"/>
      <c r="AB3" s="31"/>
      <c r="AC3" s="31"/>
      <c r="AD3" s="31"/>
    </row>
    <row r="4" spans="1:30" ht="26.25" customHeight="1" thickBot="1" x14ac:dyDescent="0.25">
      <c r="B4" s="61" t="s">
        <v>1</v>
      </c>
      <c r="C4" s="204"/>
      <c r="D4" s="205"/>
      <c r="E4" s="206"/>
      <c r="G4" s="198" t="s">
        <v>13</v>
      </c>
      <c r="H4" s="199"/>
      <c r="J4" s="207" t="s">
        <v>15</v>
      </c>
      <c r="K4" s="62" t="s">
        <v>16</v>
      </c>
      <c r="L4" s="200" t="s">
        <v>17</v>
      </c>
      <c r="M4" s="201"/>
      <c r="N4" s="188" t="s">
        <v>18</v>
      </c>
      <c r="O4" s="189"/>
      <c r="P4" s="63">
        <f>COUNTA(F13:F32)</f>
        <v>0</v>
      </c>
      <c r="Q4" s="64" t="s">
        <v>21</v>
      </c>
      <c r="T4" s="107" t="s">
        <v>126</v>
      </c>
      <c r="U4" s="108" t="s">
        <v>60</v>
      </c>
      <c r="V4" s="107">
        <v>700</v>
      </c>
      <c r="W4" s="107">
        <v>1000</v>
      </c>
      <c r="X4" s="103"/>
      <c r="Y4" s="103"/>
      <c r="Z4" s="31"/>
      <c r="AA4" s="31"/>
      <c r="AB4" s="31"/>
      <c r="AC4" s="31"/>
      <c r="AD4" s="31"/>
    </row>
    <row r="5" spans="1:30" ht="26.25" customHeight="1" thickBot="1" x14ac:dyDescent="0.25">
      <c r="B5" s="65" t="s">
        <v>64</v>
      </c>
      <c r="C5" s="66"/>
      <c r="D5" s="196" t="str">
        <f>IF($C$5="","",VLOOKUP($C$5,T2:W8,2,0))</f>
        <v/>
      </c>
      <c r="E5" s="197"/>
      <c r="G5" s="67" t="s">
        <v>11</v>
      </c>
      <c r="H5" s="68" t="s">
        <v>12</v>
      </c>
      <c r="J5" s="208"/>
      <c r="K5" s="69" t="str">
        <f>IF(C6="","",C6)</f>
        <v/>
      </c>
      <c r="L5" s="202"/>
      <c r="M5" s="203"/>
      <c r="N5" s="190" t="s">
        <v>19</v>
      </c>
      <c r="O5" s="191"/>
      <c r="P5" s="70">
        <f>COUNTA(F38:F61)</f>
        <v>0</v>
      </c>
      <c r="Q5" s="71" t="s">
        <v>22</v>
      </c>
      <c r="T5" s="107" t="s">
        <v>127</v>
      </c>
      <c r="U5" s="108" t="s">
        <v>61</v>
      </c>
      <c r="V5" s="107">
        <v>800</v>
      </c>
      <c r="W5" s="107">
        <v>1000</v>
      </c>
      <c r="X5" s="103"/>
      <c r="Y5" s="103"/>
      <c r="Z5" s="31"/>
      <c r="AA5" s="31"/>
      <c r="AB5" s="31"/>
      <c r="AC5" s="31"/>
      <c r="AD5" s="31"/>
    </row>
    <row r="6" spans="1:30" ht="26.25" customHeight="1" x14ac:dyDescent="0.2">
      <c r="B6" s="65" t="s">
        <v>0</v>
      </c>
      <c r="C6" s="182"/>
      <c r="D6" s="183"/>
      <c r="E6" s="184"/>
      <c r="G6" s="169" t="str">
        <f>IF(C5="","",VLOOKUP(C5,T2:W8,3,0))</f>
        <v/>
      </c>
      <c r="H6" s="171" t="str">
        <f>IF(C5="","",VLOOKUP(C5,T2:W8,4,0))</f>
        <v/>
      </c>
      <c r="J6" s="208"/>
      <c r="K6" s="72"/>
      <c r="L6" s="202"/>
      <c r="M6" s="203"/>
      <c r="N6" s="190" t="s">
        <v>20</v>
      </c>
      <c r="O6" s="191"/>
      <c r="P6" s="151" t="e" vm="1">
        <f>G6*P4+H6*P5</f>
        <v>#VALUE!</v>
      </c>
      <c r="Q6" s="73"/>
      <c r="T6" s="107" t="s">
        <v>128</v>
      </c>
      <c r="U6" s="108" t="s">
        <v>82</v>
      </c>
      <c r="V6" s="107">
        <v>700</v>
      </c>
      <c r="W6" s="107">
        <v>1000</v>
      </c>
      <c r="X6" s="103"/>
      <c r="Y6" s="103"/>
      <c r="Z6" s="31"/>
      <c r="AA6" s="31"/>
      <c r="AB6" s="31"/>
      <c r="AC6" s="31"/>
      <c r="AD6" s="31"/>
    </row>
    <row r="7" spans="1:30" ht="26.25" customHeight="1" thickBot="1" x14ac:dyDescent="0.25">
      <c r="B7" s="74" t="s">
        <v>14</v>
      </c>
      <c r="C7" s="185"/>
      <c r="D7" s="186"/>
      <c r="E7" s="187"/>
      <c r="G7" s="170"/>
      <c r="H7" s="172"/>
      <c r="J7" s="209"/>
      <c r="K7" s="75"/>
      <c r="L7" s="153"/>
      <c r="M7" s="154"/>
      <c r="N7" s="192"/>
      <c r="O7" s="193"/>
      <c r="P7" s="152"/>
      <c r="Q7" s="76" t="s">
        <v>23</v>
      </c>
      <c r="T7" s="109" t="s">
        <v>129</v>
      </c>
      <c r="U7" s="108" t="s">
        <v>83</v>
      </c>
      <c r="V7" s="109">
        <v>900</v>
      </c>
      <c r="W7" s="109">
        <v>1200</v>
      </c>
      <c r="X7" s="103"/>
      <c r="Y7" s="103"/>
      <c r="Z7" s="31"/>
      <c r="AA7" s="31"/>
      <c r="AB7" s="31"/>
      <c r="AC7" s="31"/>
      <c r="AD7" s="31"/>
    </row>
    <row r="8" spans="1:30" ht="15" customHeight="1" thickBot="1" x14ac:dyDescent="0.25">
      <c r="J8" s="110"/>
      <c r="K8" s="111"/>
      <c r="L8" s="111"/>
      <c r="M8" s="111"/>
      <c r="N8" s="112"/>
      <c r="O8" s="112"/>
      <c r="P8" s="113"/>
      <c r="Q8" s="10"/>
      <c r="T8" s="103" t="s">
        <v>130</v>
      </c>
      <c r="U8" s="103" t="s">
        <v>131</v>
      </c>
      <c r="V8" s="103">
        <v>1400</v>
      </c>
      <c r="W8" s="103">
        <v>1600</v>
      </c>
      <c r="X8" s="103"/>
      <c r="Y8" s="103"/>
      <c r="Z8" s="31"/>
      <c r="AA8" s="31"/>
      <c r="AB8" s="31"/>
      <c r="AC8" s="31"/>
      <c r="AD8" s="31"/>
    </row>
    <row r="9" spans="1:30" ht="26.25" customHeight="1" thickBot="1" x14ac:dyDescent="0.25">
      <c r="A9" s="194" t="s">
        <v>2</v>
      </c>
      <c r="B9" s="195"/>
      <c r="J9" s="110"/>
      <c r="K9" s="111"/>
      <c r="L9" s="111"/>
      <c r="M9" s="111"/>
      <c r="N9" s="112"/>
      <c r="O9" s="112"/>
      <c r="P9" s="113"/>
      <c r="Q9" s="10"/>
      <c r="T9" s="103"/>
      <c r="U9" s="103"/>
      <c r="V9" s="103"/>
      <c r="W9" s="103"/>
      <c r="X9" s="103"/>
      <c r="Y9" s="103"/>
      <c r="Z9" s="31"/>
      <c r="AA9" s="31"/>
      <c r="AB9" s="31"/>
      <c r="AC9" s="31"/>
      <c r="AD9" s="31"/>
    </row>
    <row r="10" spans="1:30" ht="20.399999999999999" customHeight="1" thickBot="1" x14ac:dyDescent="0.25">
      <c r="A10" s="216" t="s">
        <v>65</v>
      </c>
      <c r="B10" s="219" t="s">
        <v>3</v>
      </c>
      <c r="C10" s="219" t="s">
        <v>6</v>
      </c>
      <c r="D10" s="219" t="s">
        <v>7</v>
      </c>
      <c r="E10" s="219" t="s">
        <v>8</v>
      </c>
      <c r="F10" s="219" t="s">
        <v>9</v>
      </c>
      <c r="G10" s="173" t="s">
        <v>29</v>
      </c>
      <c r="H10" s="226" t="s">
        <v>5</v>
      </c>
      <c r="J10" s="33" t="s">
        <v>26</v>
      </c>
      <c r="Q10" s="10"/>
      <c r="T10" s="103"/>
      <c r="U10" s="103"/>
      <c r="V10" s="103"/>
      <c r="W10" s="103"/>
      <c r="X10" s="103"/>
      <c r="Y10" s="103"/>
      <c r="Z10" s="31"/>
      <c r="AA10" s="31"/>
      <c r="AB10" s="31"/>
      <c r="AC10" s="31"/>
      <c r="AD10" s="31"/>
    </row>
    <row r="11" spans="1:30" ht="20.399999999999999" customHeight="1" x14ac:dyDescent="0.2">
      <c r="A11" s="217"/>
      <c r="B11" s="220"/>
      <c r="C11" s="220"/>
      <c r="D11" s="220"/>
      <c r="E11" s="174"/>
      <c r="F11" s="174"/>
      <c r="G11" s="174"/>
      <c r="H11" s="227"/>
      <c r="J11" s="34" t="s">
        <v>25</v>
      </c>
      <c r="K11" s="35" t="s">
        <v>4</v>
      </c>
      <c r="L11" s="148" t="s">
        <v>27</v>
      </c>
      <c r="M11" s="229"/>
      <c r="N11" s="148" t="s">
        <v>28</v>
      </c>
      <c r="O11" s="149"/>
      <c r="P11" s="150"/>
      <c r="Q11" s="37" t="s">
        <v>63</v>
      </c>
      <c r="T11" s="103"/>
      <c r="U11" s="103"/>
      <c r="V11" s="103"/>
      <c r="W11" s="103"/>
      <c r="X11" s="103"/>
      <c r="Y11" s="103"/>
      <c r="Z11" s="31"/>
      <c r="AA11" s="31"/>
      <c r="AB11" s="31"/>
      <c r="AC11" s="31"/>
      <c r="AD11" s="31"/>
    </row>
    <row r="12" spans="1:30" ht="20.399999999999999" customHeight="1" thickBot="1" x14ac:dyDescent="0.25">
      <c r="A12" s="218"/>
      <c r="B12" s="221"/>
      <c r="C12" s="221"/>
      <c r="D12" s="221"/>
      <c r="E12" s="175"/>
      <c r="F12" s="175"/>
      <c r="G12" s="175"/>
      <c r="H12" s="228"/>
      <c r="J12" s="139" t="s">
        <v>30</v>
      </c>
      <c r="K12" s="38">
        <v>1</v>
      </c>
      <c r="L12" s="224" t="s">
        <v>32</v>
      </c>
      <c r="M12" s="225"/>
      <c r="N12" s="131" t="s">
        <v>54</v>
      </c>
      <c r="O12" s="133" t="s">
        <v>52</v>
      </c>
      <c r="P12" s="136" t="s">
        <v>53</v>
      </c>
      <c r="Q12" s="40">
        <f>COUNTIF($F$13:$F$32,K12)</f>
        <v>0</v>
      </c>
      <c r="T12" s="103"/>
      <c r="U12" s="103"/>
      <c r="V12" s="103"/>
      <c r="W12" s="103"/>
      <c r="X12" s="103"/>
      <c r="Y12" s="103"/>
      <c r="Z12" s="31"/>
      <c r="AA12" s="31"/>
      <c r="AB12" s="31"/>
      <c r="AC12" s="31"/>
      <c r="AD12" s="31"/>
    </row>
    <row r="13" spans="1:30" ht="21" customHeight="1" x14ac:dyDescent="0.2">
      <c r="A13" s="77"/>
      <c r="B13" s="78"/>
      <c r="C13" s="78"/>
      <c r="D13" s="78"/>
      <c r="E13" s="79" t="str">
        <f>IF(B13="","",$C$4)</f>
        <v/>
      </c>
      <c r="F13" s="78"/>
      <c r="G13" s="79" t="str">
        <f t="shared" ref="G13:G32" si="0">IF(F13="","",VLOOKUP(F13,$K$12:$M$39,2,0))</f>
        <v/>
      </c>
      <c r="H13" s="80"/>
      <c r="J13" s="140"/>
      <c r="K13" s="41">
        <v>2</v>
      </c>
      <c r="L13" s="210" t="s">
        <v>33</v>
      </c>
      <c r="M13" s="211"/>
      <c r="N13" s="132"/>
      <c r="O13" s="134"/>
      <c r="P13" s="137"/>
      <c r="Q13" s="44">
        <f t="shared" ref="Q13:Q41" si="1">COUNTIF($F$13:$F$32,K13)</f>
        <v>0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21" customHeight="1" x14ac:dyDescent="0.2">
      <c r="A14" s="81"/>
      <c r="B14" s="82"/>
      <c r="C14" s="82"/>
      <c r="D14" s="82"/>
      <c r="E14" s="83" t="str">
        <f t="shared" ref="E14:E32" si="2">IF(B14="","",$C$4)</f>
        <v/>
      </c>
      <c r="F14" s="82"/>
      <c r="G14" s="83" t="str">
        <f t="shared" si="0"/>
        <v/>
      </c>
      <c r="H14" s="84"/>
      <c r="J14" s="140"/>
      <c r="K14" s="41">
        <v>3</v>
      </c>
      <c r="L14" s="210" t="s">
        <v>34</v>
      </c>
      <c r="M14" s="211"/>
      <c r="N14" s="132"/>
      <c r="O14" s="134"/>
      <c r="P14" s="137"/>
      <c r="Q14" s="44">
        <f t="shared" si="1"/>
        <v>0</v>
      </c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21" customHeight="1" x14ac:dyDescent="0.2">
      <c r="A15" s="81"/>
      <c r="B15" s="82"/>
      <c r="C15" s="82"/>
      <c r="D15" s="82"/>
      <c r="E15" s="83" t="str">
        <f t="shared" si="2"/>
        <v/>
      </c>
      <c r="F15" s="82"/>
      <c r="G15" s="83" t="str">
        <f t="shared" si="0"/>
        <v/>
      </c>
      <c r="H15" s="84"/>
      <c r="J15" s="140"/>
      <c r="K15" s="41">
        <v>4</v>
      </c>
      <c r="L15" s="210" t="s">
        <v>35</v>
      </c>
      <c r="M15" s="211"/>
      <c r="N15" s="132"/>
      <c r="O15" s="134"/>
      <c r="P15" s="137"/>
      <c r="Q15" s="44">
        <f t="shared" si="1"/>
        <v>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ht="21" customHeight="1" x14ac:dyDescent="0.2">
      <c r="A16" s="81" t="s">
        <v>80</v>
      </c>
      <c r="B16" s="82"/>
      <c r="C16" s="82" t="s">
        <v>80</v>
      </c>
      <c r="D16" s="82" t="s">
        <v>80</v>
      </c>
      <c r="E16" s="83" t="str">
        <f t="shared" si="2"/>
        <v/>
      </c>
      <c r="F16" s="82"/>
      <c r="G16" s="83" t="str">
        <f t="shared" si="0"/>
        <v/>
      </c>
      <c r="H16" s="84"/>
      <c r="J16" s="140"/>
      <c r="K16" s="41">
        <v>5</v>
      </c>
      <c r="L16" s="210" t="s">
        <v>145</v>
      </c>
      <c r="M16" s="211"/>
      <c r="N16" s="132"/>
      <c r="O16" s="134"/>
      <c r="P16" s="137"/>
      <c r="Q16" s="44">
        <f t="shared" si="1"/>
        <v>0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21" customHeight="1" thickBot="1" x14ac:dyDescent="0.25">
      <c r="A17" s="85"/>
      <c r="B17" s="86"/>
      <c r="C17" s="86"/>
      <c r="D17" s="86"/>
      <c r="E17" s="87" t="str">
        <f t="shared" si="2"/>
        <v/>
      </c>
      <c r="F17" s="86"/>
      <c r="G17" s="87" t="str">
        <f t="shared" si="0"/>
        <v/>
      </c>
      <c r="H17" s="88"/>
      <c r="J17" s="140"/>
      <c r="K17" s="45">
        <v>6</v>
      </c>
      <c r="L17" s="222" t="s">
        <v>144</v>
      </c>
      <c r="M17" s="223"/>
      <c r="N17" s="143"/>
      <c r="O17" s="145"/>
      <c r="P17" s="147"/>
      <c r="Q17" s="44">
        <f t="shared" si="1"/>
        <v>0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ht="21" customHeight="1" x14ac:dyDescent="0.2">
      <c r="A18" s="77"/>
      <c r="B18" s="78"/>
      <c r="C18" s="78"/>
      <c r="D18" s="78"/>
      <c r="E18" s="79" t="str">
        <f t="shared" si="2"/>
        <v/>
      </c>
      <c r="F18" s="78"/>
      <c r="G18" s="79" t="str">
        <f t="shared" si="0"/>
        <v/>
      </c>
      <c r="H18" s="80"/>
      <c r="J18" s="140"/>
      <c r="K18" s="38">
        <v>7</v>
      </c>
      <c r="L18" s="224" t="s">
        <v>36</v>
      </c>
      <c r="M18" s="225"/>
      <c r="N18" s="131" t="s">
        <v>66</v>
      </c>
      <c r="O18" s="133" t="s">
        <v>52</v>
      </c>
      <c r="P18" s="136" t="s">
        <v>67</v>
      </c>
      <c r="Q18" s="40">
        <f t="shared" si="1"/>
        <v>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ht="21" customHeight="1" x14ac:dyDescent="0.2">
      <c r="A19" s="81"/>
      <c r="B19" s="82"/>
      <c r="C19" s="82"/>
      <c r="D19" s="82"/>
      <c r="E19" s="83" t="str">
        <f t="shared" si="2"/>
        <v/>
      </c>
      <c r="F19" s="82"/>
      <c r="G19" s="83" t="str">
        <f t="shared" si="0"/>
        <v/>
      </c>
      <c r="H19" s="84"/>
      <c r="J19" s="140"/>
      <c r="K19" s="41">
        <v>8</v>
      </c>
      <c r="L19" s="210" t="s">
        <v>38</v>
      </c>
      <c r="M19" s="211"/>
      <c r="N19" s="132"/>
      <c r="O19" s="134"/>
      <c r="P19" s="137"/>
      <c r="Q19" s="44">
        <f t="shared" si="1"/>
        <v>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ht="21" customHeight="1" x14ac:dyDescent="0.2">
      <c r="A20" s="81"/>
      <c r="B20" s="82"/>
      <c r="C20" s="82"/>
      <c r="D20" s="82"/>
      <c r="E20" s="83" t="str">
        <f t="shared" si="2"/>
        <v/>
      </c>
      <c r="F20" s="82"/>
      <c r="G20" s="83" t="str">
        <f t="shared" si="0"/>
        <v/>
      </c>
      <c r="H20" s="84"/>
      <c r="J20" s="140"/>
      <c r="K20" s="45">
        <v>9</v>
      </c>
      <c r="L20" s="222" t="s">
        <v>122</v>
      </c>
      <c r="M20" s="223"/>
      <c r="N20" s="143"/>
      <c r="O20" s="145"/>
      <c r="P20" s="147"/>
      <c r="Q20" s="44">
        <f t="shared" si="1"/>
        <v>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21" customHeight="1" x14ac:dyDescent="0.2">
      <c r="A21" s="81"/>
      <c r="B21" s="82"/>
      <c r="C21" s="82"/>
      <c r="D21" s="82"/>
      <c r="E21" s="83" t="str">
        <f t="shared" si="2"/>
        <v/>
      </c>
      <c r="F21" s="82"/>
      <c r="G21" s="83" t="str">
        <f t="shared" si="0"/>
        <v/>
      </c>
      <c r="H21" s="84"/>
      <c r="J21" s="140"/>
      <c r="K21" s="38">
        <v>10</v>
      </c>
      <c r="L21" s="224" t="s">
        <v>37</v>
      </c>
      <c r="M21" s="225"/>
      <c r="N21" s="131" t="s">
        <v>68</v>
      </c>
      <c r="O21" s="133" t="s">
        <v>52</v>
      </c>
      <c r="P21" s="136" t="s">
        <v>69</v>
      </c>
      <c r="Q21" s="40">
        <f t="shared" si="1"/>
        <v>0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ht="21" customHeight="1" thickBot="1" x14ac:dyDescent="0.25">
      <c r="A22" s="89"/>
      <c r="B22" s="90"/>
      <c r="C22" s="90"/>
      <c r="D22" s="90"/>
      <c r="E22" s="91" t="str">
        <f t="shared" si="2"/>
        <v/>
      </c>
      <c r="F22" s="90"/>
      <c r="G22" s="91" t="str">
        <f t="shared" si="0"/>
        <v/>
      </c>
      <c r="H22" s="92"/>
      <c r="J22" s="140"/>
      <c r="K22" s="41">
        <v>11</v>
      </c>
      <c r="L22" s="210" t="s">
        <v>39</v>
      </c>
      <c r="M22" s="211"/>
      <c r="N22" s="132"/>
      <c r="O22" s="134"/>
      <c r="P22" s="137"/>
      <c r="Q22" s="44">
        <f t="shared" si="1"/>
        <v>0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ht="21" customHeight="1" x14ac:dyDescent="0.2">
      <c r="A23" s="93"/>
      <c r="B23" s="94"/>
      <c r="C23" s="94"/>
      <c r="D23" s="94"/>
      <c r="E23" s="95" t="str">
        <f t="shared" si="2"/>
        <v/>
      </c>
      <c r="F23" s="94"/>
      <c r="G23" s="95" t="str">
        <f t="shared" si="0"/>
        <v/>
      </c>
      <c r="H23" s="96"/>
      <c r="J23" s="140"/>
      <c r="K23" s="41">
        <v>12</v>
      </c>
      <c r="L23" s="210" t="s">
        <v>40</v>
      </c>
      <c r="M23" s="211"/>
      <c r="N23" s="132"/>
      <c r="O23" s="134"/>
      <c r="P23" s="137"/>
      <c r="Q23" s="44">
        <f t="shared" si="1"/>
        <v>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21" customHeight="1" x14ac:dyDescent="0.2">
      <c r="A24" s="81"/>
      <c r="B24" s="82"/>
      <c r="C24" s="82"/>
      <c r="D24" s="82"/>
      <c r="E24" s="83" t="str">
        <f t="shared" si="2"/>
        <v/>
      </c>
      <c r="F24" s="82"/>
      <c r="G24" s="83" t="str">
        <f t="shared" si="0"/>
        <v/>
      </c>
      <c r="H24" s="84"/>
      <c r="J24" s="140"/>
      <c r="K24" s="41">
        <v>13</v>
      </c>
      <c r="L24" s="210" t="s">
        <v>70</v>
      </c>
      <c r="M24" s="211"/>
      <c r="N24" s="132"/>
      <c r="O24" s="134"/>
      <c r="P24" s="137"/>
      <c r="Q24" s="44">
        <f t="shared" si="1"/>
        <v>0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ht="21" customHeight="1" x14ac:dyDescent="0.2">
      <c r="A25" s="81"/>
      <c r="B25" s="82"/>
      <c r="C25" s="82"/>
      <c r="D25" s="82"/>
      <c r="E25" s="83" t="str">
        <f t="shared" si="2"/>
        <v/>
      </c>
      <c r="F25" s="82"/>
      <c r="G25" s="83" t="str">
        <f t="shared" si="0"/>
        <v/>
      </c>
      <c r="H25" s="84"/>
      <c r="J25" s="140"/>
      <c r="K25" s="41">
        <v>14</v>
      </c>
      <c r="L25" s="210" t="s">
        <v>71</v>
      </c>
      <c r="M25" s="211"/>
      <c r="N25" s="132"/>
      <c r="O25" s="134"/>
      <c r="P25" s="137"/>
      <c r="Q25" s="44">
        <f t="shared" si="1"/>
        <v>0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ht="21" customHeight="1" x14ac:dyDescent="0.2">
      <c r="A26" s="81"/>
      <c r="B26" s="82"/>
      <c r="C26" s="82"/>
      <c r="D26" s="82"/>
      <c r="E26" s="83" t="str">
        <f t="shared" si="2"/>
        <v/>
      </c>
      <c r="F26" s="82"/>
      <c r="G26" s="83" t="str">
        <f t="shared" si="0"/>
        <v/>
      </c>
      <c r="H26" s="84"/>
      <c r="J26" s="140"/>
      <c r="K26" s="41">
        <v>15</v>
      </c>
      <c r="L26" s="210" t="s">
        <v>72</v>
      </c>
      <c r="M26" s="211"/>
      <c r="N26" s="132"/>
      <c r="O26" s="134"/>
      <c r="P26" s="137"/>
      <c r="Q26" s="44">
        <f t="shared" si="1"/>
        <v>0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ht="21" customHeight="1" thickBot="1" x14ac:dyDescent="0.25">
      <c r="A27" s="85"/>
      <c r="B27" s="86"/>
      <c r="C27" s="86"/>
      <c r="D27" s="86"/>
      <c r="E27" s="87" t="str">
        <f t="shared" si="2"/>
        <v/>
      </c>
      <c r="F27" s="86"/>
      <c r="G27" s="87" t="str">
        <f t="shared" si="0"/>
        <v/>
      </c>
      <c r="H27" s="88"/>
      <c r="J27" s="142"/>
      <c r="K27" s="41">
        <v>16</v>
      </c>
      <c r="L27" s="212" t="s">
        <v>139</v>
      </c>
      <c r="M27" s="213"/>
      <c r="N27" s="126"/>
      <c r="O27" s="135"/>
      <c r="P27" s="138"/>
      <c r="Q27" s="44">
        <f t="shared" si="1"/>
        <v>0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ht="21" customHeight="1" x14ac:dyDescent="0.2">
      <c r="A28" s="77"/>
      <c r="B28" s="78"/>
      <c r="C28" s="78"/>
      <c r="D28" s="78"/>
      <c r="E28" s="79" t="str">
        <f t="shared" si="2"/>
        <v/>
      </c>
      <c r="F28" s="78"/>
      <c r="G28" s="79" t="str">
        <f t="shared" si="0"/>
        <v/>
      </c>
      <c r="H28" s="80"/>
      <c r="J28" s="141" t="s">
        <v>31</v>
      </c>
      <c r="K28" s="49">
        <v>21</v>
      </c>
      <c r="L28" s="214" t="s">
        <v>41</v>
      </c>
      <c r="M28" s="215"/>
      <c r="N28" s="125" t="s">
        <v>55</v>
      </c>
      <c r="O28" s="144" t="s">
        <v>52</v>
      </c>
      <c r="P28" s="146" t="s">
        <v>56</v>
      </c>
      <c r="Q28" s="51">
        <f t="shared" si="1"/>
        <v>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ht="21" customHeight="1" x14ac:dyDescent="0.2">
      <c r="A29" s="81"/>
      <c r="B29" s="82"/>
      <c r="C29" s="82"/>
      <c r="D29" s="82"/>
      <c r="E29" s="83" t="str">
        <f t="shared" si="2"/>
        <v/>
      </c>
      <c r="F29" s="82"/>
      <c r="G29" s="83" t="str">
        <f t="shared" si="0"/>
        <v/>
      </c>
      <c r="H29" s="84"/>
      <c r="J29" s="140"/>
      <c r="K29" s="41">
        <v>22</v>
      </c>
      <c r="L29" s="210" t="s">
        <v>42</v>
      </c>
      <c r="M29" s="211"/>
      <c r="N29" s="132"/>
      <c r="O29" s="134"/>
      <c r="P29" s="137"/>
      <c r="Q29" s="44">
        <f t="shared" si="1"/>
        <v>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ht="21" customHeight="1" x14ac:dyDescent="0.2">
      <c r="A30" s="81"/>
      <c r="B30" s="82"/>
      <c r="C30" s="82"/>
      <c r="D30" s="82"/>
      <c r="E30" s="83" t="str">
        <f t="shared" si="2"/>
        <v/>
      </c>
      <c r="F30" s="82"/>
      <c r="G30" s="83" t="str">
        <f t="shared" si="0"/>
        <v/>
      </c>
      <c r="H30" s="84"/>
      <c r="J30" s="140"/>
      <c r="K30" s="41">
        <v>23</v>
      </c>
      <c r="L30" s="210" t="s">
        <v>43</v>
      </c>
      <c r="M30" s="211"/>
      <c r="N30" s="132"/>
      <c r="O30" s="134"/>
      <c r="P30" s="137"/>
      <c r="Q30" s="44">
        <f t="shared" si="1"/>
        <v>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ht="21" customHeight="1" x14ac:dyDescent="0.2">
      <c r="A31" s="81"/>
      <c r="B31" s="82"/>
      <c r="C31" s="82"/>
      <c r="D31" s="82"/>
      <c r="E31" s="83" t="str">
        <f t="shared" si="2"/>
        <v/>
      </c>
      <c r="F31" s="82"/>
      <c r="G31" s="83" t="str">
        <f t="shared" si="0"/>
        <v/>
      </c>
      <c r="H31" s="84"/>
      <c r="J31" s="140"/>
      <c r="K31" s="41">
        <v>24</v>
      </c>
      <c r="L31" s="210" t="s">
        <v>44</v>
      </c>
      <c r="M31" s="211"/>
      <c r="N31" s="132"/>
      <c r="O31" s="134"/>
      <c r="P31" s="137"/>
      <c r="Q31" s="44">
        <f t="shared" si="1"/>
        <v>0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ht="21" customHeight="1" thickBot="1" x14ac:dyDescent="0.25">
      <c r="A32" s="89"/>
      <c r="B32" s="90"/>
      <c r="C32" s="90"/>
      <c r="D32" s="90"/>
      <c r="E32" s="91" t="str">
        <f t="shared" si="2"/>
        <v/>
      </c>
      <c r="F32" s="90"/>
      <c r="G32" s="91" t="str">
        <f t="shared" si="0"/>
        <v/>
      </c>
      <c r="H32" s="92"/>
      <c r="J32" s="140"/>
      <c r="K32" s="45">
        <v>25</v>
      </c>
      <c r="L32" s="222" t="s">
        <v>45</v>
      </c>
      <c r="M32" s="223"/>
      <c r="N32" s="143"/>
      <c r="O32" s="145"/>
      <c r="P32" s="147"/>
      <c r="Q32" s="44">
        <f t="shared" si="1"/>
        <v>0</v>
      </c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ht="21" customHeight="1" thickBot="1" x14ac:dyDescent="0.25">
      <c r="J33" s="140"/>
      <c r="K33" s="38">
        <v>26</v>
      </c>
      <c r="L33" s="224" t="s">
        <v>46</v>
      </c>
      <c r="M33" s="225"/>
      <c r="N33" s="131" t="s">
        <v>73</v>
      </c>
      <c r="O33" s="133" t="s">
        <v>74</v>
      </c>
      <c r="P33" s="136" t="s">
        <v>75</v>
      </c>
      <c r="Q33" s="40">
        <f t="shared" si="1"/>
        <v>0</v>
      </c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21" customHeight="1" thickBot="1" x14ac:dyDescent="0.25">
      <c r="A34" s="194" t="s">
        <v>24</v>
      </c>
      <c r="B34" s="195"/>
      <c r="J34" s="140"/>
      <c r="K34" s="41">
        <v>27</v>
      </c>
      <c r="L34" s="210" t="s">
        <v>47</v>
      </c>
      <c r="M34" s="211"/>
      <c r="N34" s="132"/>
      <c r="O34" s="134"/>
      <c r="P34" s="137"/>
      <c r="Q34" s="44">
        <f t="shared" si="1"/>
        <v>0</v>
      </c>
    </row>
    <row r="35" spans="1:30" ht="20.399999999999999" customHeight="1" x14ac:dyDescent="0.2">
      <c r="A35" s="216" t="s">
        <v>65</v>
      </c>
      <c r="B35" s="219" t="s">
        <v>3</v>
      </c>
      <c r="C35" s="219" t="s">
        <v>6</v>
      </c>
      <c r="D35" s="219" t="s">
        <v>7</v>
      </c>
      <c r="E35" s="219" t="s">
        <v>8</v>
      </c>
      <c r="F35" s="219" t="s">
        <v>9</v>
      </c>
      <c r="G35" s="173" t="s">
        <v>29</v>
      </c>
      <c r="H35" s="226" t="s">
        <v>5</v>
      </c>
      <c r="J35" s="140"/>
      <c r="K35" s="52">
        <v>28</v>
      </c>
      <c r="L35" s="222" t="s">
        <v>123</v>
      </c>
      <c r="M35" s="223"/>
      <c r="N35" s="143"/>
      <c r="O35" s="145"/>
      <c r="P35" s="147"/>
      <c r="Q35" s="53">
        <f t="shared" si="1"/>
        <v>0</v>
      </c>
    </row>
    <row r="36" spans="1:30" ht="20.399999999999999" customHeight="1" x14ac:dyDescent="0.2">
      <c r="A36" s="217"/>
      <c r="B36" s="220"/>
      <c r="C36" s="220"/>
      <c r="D36" s="220"/>
      <c r="E36" s="174"/>
      <c r="F36" s="174"/>
      <c r="G36" s="174"/>
      <c r="H36" s="227"/>
      <c r="J36" s="140"/>
      <c r="K36" s="54">
        <v>29</v>
      </c>
      <c r="L36" s="224" t="s">
        <v>48</v>
      </c>
      <c r="M36" s="225"/>
      <c r="N36" s="131" t="s">
        <v>76</v>
      </c>
      <c r="O36" s="133" t="s">
        <v>52</v>
      </c>
      <c r="P36" s="136" t="s">
        <v>77</v>
      </c>
      <c r="Q36" s="55">
        <f t="shared" si="1"/>
        <v>0</v>
      </c>
    </row>
    <row r="37" spans="1:30" ht="20.399999999999999" customHeight="1" thickBot="1" x14ac:dyDescent="0.25">
      <c r="A37" s="218"/>
      <c r="B37" s="221"/>
      <c r="C37" s="221"/>
      <c r="D37" s="221"/>
      <c r="E37" s="175"/>
      <c r="F37" s="175"/>
      <c r="G37" s="175"/>
      <c r="H37" s="228"/>
      <c r="J37" s="140"/>
      <c r="K37" s="41">
        <v>30</v>
      </c>
      <c r="L37" s="210" t="s">
        <v>49</v>
      </c>
      <c r="M37" s="211"/>
      <c r="N37" s="132"/>
      <c r="O37" s="134"/>
      <c r="P37" s="137"/>
      <c r="Q37" s="44">
        <f t="shared" si="1"/>
        <v>0</v>
      </c>
    </row>
    <row r="38" spans="1:30" ht="21" customHeight="1" x14ac:dyDescent="0.2">
      <c r="A38" s="77"/>
      <c r="B38" s="78"/>
      <c r="C38" s="179"/>
      <c r="D38" s="78"/>
      <c r="E38" s="173" t="str">
        <f>IF(B38="","",$C$4)</f>
        <v/>
      </c>
      <c r="F38" s="179"/>
      <c r="G38" s="173" t="str">
        <f>IF(F38="","",VLOOKUP(F38,$K$40:$M$41,2,0))</f>
        <v/>
      </c>
      <c r="H38" s="176"/>
      <c r="J38" s="140"/>
      <c r="K38" s="41">
        <v>31</v>
      </c>
      <c r="L38" s="210" t="s">
        <v>78</v>
      </c>
      <c r="M38" s="211"/>
      <c r="N38" s="132"/>
      <c r="O38" s="134"/>
      <c r="P38" s="137"/>
      <c r="Q38" s="44">
        <f t="shared" si="1"/>
        <v>0</v>
      </c>
    </row>
    <row r="39" spans="1:30" ht="21" customHeight="1" thickBot="1" x14ac:dyDescent="0.25">
      <c r="A39" s="81"/>
      <c r="B39" s="82"/>
      <c r="C39" s="180"/>
      <c r="D39" s="82"/>
      <c r="E39" s="174" t="str">
        <f t="shared" ref="E39:E61" si="3">IF(B39="","",$C$4)</f>
        <v/>
      </c>
      <c r="F39" s="180"/>
      <c r="G39" s="174"/>
      <c r="H39" s="177"/>
      <c r="J39" s="142"/>
      <c r="K39" s="41">
        <v>32</v>
      </c>
      <c r="L39" s="212" t="s">
        <v>140</v>
      </c>
      <c r="M39" s="213"/>
      <c r="N39" s="126"/>
      <c r="O39" s="135"/>
      <c r="P39" s="138"/>
      <c r="Q39" s="44">
        <f t="shared" si="1"/>
        <v>0</v>
      </c>
    </row>
    <row r="40" spans="1:30" ht="21" customHeight="1" x14ac:dyDescent="0.2">
      <c r="A40" s="81"/>
      <c r="B40" s="82"/>
      <c r="C40" s="180"/>
      <c r="D40" s="82"/>
      <c r="E40" s="174" t="str">
        <f t="shared" si="3"/>
        <v/>
      </c>
      <c r="F40" s="180"/>
      <c r="G40" s="174"/>
      <c r="H40" s="177"/>
      <c r="J40" s="56" t="s">
        <v>30</v>
      </c>
      <c r="K40" s="49">
        <v>17</v>
      </c>
      <c r="L40" s="214" t="s">
        <v>50</v>
      </c>
      <c r="M40" s="215"/>
      <c r="N40" s="125" t="s">
        <v>57</v>
      </c>
      <c r="O40" s="127" t="s">
        <v>51</v>
      </c>
      <c r="P40" s="129">
        <v>4321</v>
      </c>
      <c r="Q40" s="51">
        <f>COUNTIF($F$38:$F$61,K40)</f>
        <v>0</v>
      </c>
    </row>
    <row r="41" spans="1:30" ht="21" customHeight="1" thickBot="1" x14ac:dyDescent="0.25">
      <c r="A41" s="85"/>
      <c r="B41" s="86"/>
      <c r="C41" s="180"/>
      <c r="D41" s="86"/>
      <c r="E41" s="174"/>
      <c r="F41" s="180"/>
      <c r="G41" s="174"/>
      <c r="H41" s="177"/>
      <c r="J41" s="47" t="s">
        <v>31</v>
      </c>
      <c r="K41" s="57">
        <v>33</v>
      </c>
      <c r="L41" s="212" t="s">
        <v>79</v>
      </c>
      <c r="M41" s="213"/>
      <c r="N41" s="126"/>
      <c r="O41" s="128"/>
      <c r="P41" s="130"/>
      <c r="Q41" s="58">
        <f>COUNTIF($F$38:$F$61,K41)</f>
        <v>0</v>
      </c>
    </row>
    <row r="42" spans="1:30" ht="21" customHeight="1" x14ac:dyDescent="0.2">
      <c r="A42" s="85"/>
      <c r="B42" s="86"/>
      <c r="C42" s="180"/>
      <c r="D42" s="86"/>
      <c r="E42" s="174"/>
      <c r="F42" s="180"/>
      <c r="G42" s="174"/>
      <c r="H42" s="177"/>
      <c r="K42" s="111"/>
      <c r="L42" s="114"/>
      <c r="M42" s="114"/>
      <c r="N42" s="43"/>
      <c r="Q42" s="115"/>
    </row>
    <row r="43" spans="1:30" ht="21" customHeight="1" thickBot="1" x14ac:dyDescent="0.25">
      <c r="A43" s="89"/>
      <c r="B43" s="90"/>
      <c r="C43" s="181"/>
      <c r="D43" s="90"/>
      <c r="E43" s="175" t="str">
        <f t="shared" si="3"/>
        <v/>
      </c>
      <c r="F43" s="181"/>
      <c r="G43" s="175"/>
      <c r="H43" s="178"/>
      <c r="K43" s="111"/>
      <c r="L43" s="114"/>
      <c r="M43" s="114"/>
      <c r="N43" s="43"/>
      <c r="Q43" s="115"/>
    </row>
    <row r="44" spans="1:30" ht="21" customHeight="1" x14ac:dyDescent="0.2">
      <c r="A44" s="77"/>
      <c r="B44" s="78"/>
      <c r="C44" s="179"/>
      <c r="D44" s="78"/>
      <c r="E44" s="173" t="str">
        <f t="shared" si="3"/>
        <v/>
      </c>
      <c r="F44" s="179"/>
      <c r="G44" s="173" t="str">
        <f>IF(F44="","",VLOOKUP(F44,$K$40:$M$41,2,0))</f>
        <v/>
      </c>
      <c r="H44" s="176"/>
      <c r="L44" s="31"/>
      <c r="M44" s="31"/>
      <c r="N44" s="31"/>
      <c r="O44" s="31"/>
      <c r="P44" s="31"/>
      <c r="Q44" s="31"/>
    </row>
    <row r="45" spans="1:30" ht="21" customHeight="1" x14ac:dyDescent="0.2">
      <c r="A45" s="93"/>
      <c r="B45" s="94"/>
      <c r="C45" s="180"/>
      <c r="D45" s="94"/>
      <c r="E45" s="174"/>
      <c r="F45" s="180"/>
      <c r="G45" s="174"/>
      <c r="H45" s="177"/>
      <c r="Q45" s="32"/>
    </row>
    <row r="46" spans="1:30" ht="21" customHeight="1" x14ac:dyDescent="0.2">
      <c r="A46" s="93"/>
      <c r="B46" s="94"/>
      <c r="C46" s="180"/>
      <c r="D46" s="94"/>
      <c r="E46" s="174"/>
      <c r="F46" s="180"/>
      <c r="G46" s="174"/>
      <c r="H46" s="177"/>
      <c r="Q46" s="32"/>
    </row>
    <row r="47" spans="1:30" ht="21" customHeight="1" x14ac:dyDescent="0.2">
      <c r="A47" s="81"/>
      <c r="B47" s="82"/>
      <c r="C47" s="180"/>
      <c r="D47" s="82"/>
      <c r="E47" s="174" t="str">
        <f t="shared" si="3"/>
        <v/>
      </c>
      <c r="F47" s="180"/>
      <c r="G47" s="174"/>
      <c r="H47" s="177"/>
      <c r="Q47" s="32"/>
    </row>
    <row r="48" spans="1:30" ht="21" customHeight="1" x14ac:dyDescent="0.2">
      <c r="A48" s="81"/>
      <c r="B48" s="82"/>
      <c r="C48" s="180"/>
      <c r="D48" s="82"/>
      <c r="E48" s="174" t="str">
        <f t="shared" si="3"/>
        <v/>
      </c>
      <c r="F48" s="180"/>
      <c r="G48" s="174"/>
      <c r="H48" s="177"/>
      <c r="Q48" s="32"/>
    </row>
    <row r="49" spans="1:17" ht="21" customHeight="1" thickBot="1" x14ac:dyDescent="0.25">
      <c r="A49" s="89"/>
      <c r="B49" s="90"/>
      <c r="C49" s="181"/>
      <c r="D49" s="90"/>
      <c r="E49" s="175" t="str">
        <f t="shared" si="3"/>
        <v/>
      </c>
      <c r="F49" s="181"/>
      <c r="G49" s="175"/>
      <c r="H49" s="178"/>
      <c r="Q49" s="32"/>
    </row>
    <row r="50" spans="1:17" ht="21" customHeight="1" x14ac:dyDescent="0.2">
      <c r="A50" s="77"/>
      <c r="B50" s="78"/>
      <c r="C50" s="179"/>
      <c r="D50" s="78"/>
      <c r="E50" s="173" t="str">
        <f t="shared" si="3"/>
        <v/>
      </c>
      <c r="F50" s="179"/>
      <c r="G50" s="173" t="str">
        <f>IF(F50="","",VLOOKUP(F50,$K$40:$M$41,2,0))</f>
        <v/>
      </c>
      <c r="H50" s="176"/>
      <c r="Q50" s="32"/>
    </row>
    <row r="51" spans="1:17" ht="21" customHeight="1" x14ac:dyDescent="0.2">
      <c r="A51" s="93"/>
      <c r="B51" s="94"/>
      <c r="C51" s="180"/>
      <c r="D51" s="94"/>
      <c r="E51" s="174"/>
      <c r="F51" s="180"/>
      <c r="G51" s="174"/>
      <c r="H51" s="177"/>
      <c r="Q51" s="32"/>
    </row>
    <row r="52" spans="1:17" ht="21" customHeight="1" x14ac:dyDescent="0.2">
      <c r="A52" s="93"/>
      <c r="B52" s="94"/>
      <c r="C52" s="180"/>
      <c r="D52" s="94"/>
      <c r="E52" s="174"/>
      <c r="F52" s="180"/>
      <c r="G52" s="174"/>
      <c r="H52" s="177"/>
      <c r="Q52" s="32"/>
    </row>
    <row r="53" spans="1:17" ht="21" customHeight="1" x14ac:dyDescent="0.2">
      <c r="A53" s="81"/>
      <c r="B53" s="82"/>
      <c r="C53" s="180"/>
      <c r="D53" s="82"/>
      <c r="E53" s="174" t="str">
        <f t="shared" si="3"/>
        <v/>
      </c>
      <c r="F53" s="180"/>
      <c r="G53" s="174"/>
      <c r="H53" s="177"/>
      <c r="Q53" s="32"/>
    </row>
    <row r="54" spans="1:17" ht="21" customHeight="1" x14ac:dyDescent="0.2">
      <c r="A54" s="81"/>
      <c r="B54" s="82"/>
      <c r="C54" s="180"/>
      <c r="D54" s="82"/>
      <c r="E54" s="174" t="str">
        <f t="shared" si="3"/>
        <v/>
      </c>
      <c r="F54" s="180"/>
      <c r="G54" s="174"/>
      <c r="H54" s="177"/>
      <c r="Q54" s="32"/>
    </row>
    <row r="55" spans="1:17" ht="21" customHeight="1" thickBot="1" x14ac:dyDescent="0.25">
      <c r="A55" s="89"/>
      <c r="B55" s="90"/>
      <c r="C55" s="181"/>
      <c r="D55" s="90"/>
      <c r="E55" s="175" t="str">
        <f t="shared" si="3"/>
        <v/>
      </c>
      <c r="F55" s="181"/>
      <c r="G55" s="175"/>
      <c r="H55" s="178"/>
      <c r="Q55" s="32"/>
    </row>
    <row r="56" spans="1:17" ht="21" customHeight="1" x14ac:dyDescent="0.2">
      <c r="A56" s="77"/>
      <c r="B56" s="78"/>
      <c r="C56" s="179"/>
      <c r="D56" s="78"/>
      <c r="E56" s="173" t="str">
        <f t="shared" si="3"/>
        <v/>
      </c>
      <c r="F56" s="179"/>
      <c r="G56" s="173" t="str">
        <f>IF(F56="","",VLOOKUP(F56,$K$40:$M$41,2,0))</f>
        <v/>
      </c>
      <c r="H56" s="176"/>
      <c r="Q56" s="32"/>
    </row>
    <row r="57" spans="1:17" ht="21" customHeight="1" x14ac:dyDescent="0.2">
      <c r="A57" s="93"/>
      <c r="B57" s="94"/>
      <c r="C57" s="180"/>
      <c r="D57" s="94"/>
      <c r="E57" s="174"/>
      <c r="F57" s="180"/>
      <c r="G57" s="174"/>
      <c r="H57" s="177"/>
      <c r="Q57" s="32"/>
    </row>
    <row r="58" spans="1:17" ht="21" customHeight="1" x14ac:dyDescent="0.2">
      <c r="A58" s="93"/>
      <c r="B58" s="94"/>
      <c r="C58" s="180"/>
      <c r="D58" s="94"/>
      <c r="E58" s="174"/>
      <c r="F58" s="180"/>
      <c r="G58" s="174"/>
      <c r="H58" s="177"/>
      <c r="Q58" s="32"/>
    </row>
    <row r="59" spans="1:17" ht="21" customHeight="1" x14ac:dyDescent="0.2">
      <c r="A59" s="81"/>
      <c r="B59" s="82"/>
      <c r="C59" s="180"/>
      <c r="D59" s="82"/>
      <c r="E59" s="174" t="str">
        <f t="shared" si="3"/>
        <v/>
      </c>
      <c r="F59" s="180"/>
      <c r="G59" s="174"/>
      <c r="H59" s="177"/>
      <c r="Q59" s="32"/>
    </row>
    <row r="60" spans="1:17" ht="21" customHeight="1" x14ac:dyDescent="0.2">
      <c r="A60" s="81"/>
      <c r="B60" s="82"/>
      <c r="C60" s="180"/>
      <c r="D60" s="82"/>
      <c r="E60" s="174" t="str">
        <f t="shared" si="3"/>
        <v/>
      </c>
      <c r="F60" s="180"/>
      <c r="G60" s="174"/>
      <c r="H60" s="177"/>
      <c r="Q60" s="32"/>
    </row>
    <row r="61" spans="1:17" ht="21" customHeight="1" thickBot="1" x14ac:dyDescent="0.25">
      <c r="A61" s="89"/>
      <c r="B61" s="90"/>
      <c r="C61" s="181"/>
      <c r="D61" s="90"/>
      <c r="E61" s="175" t="str">
        <f t="shared" si="3"/>
        <v/>
      </c>
      <c r="F61" s="181"/>
      <c r="G61" s="175"/>
      <c r="H61" s="178"/>
      <c r="Q61" s="32"/>
    </row>
    <row r="62" spans="1:17" ht="22.5" customHeight="1" x14ac:dyDescent="0.2">
      <c r="Q62" s="32"/>
    </row>
    <row r="63" spans="1:17" ht="22.5" customHeight="1" x14ac:dyDescent="0.2">
      <c r="Q63" s="32"/>
    </row>
    <row r="64" spans="1:17" ht="22.5" customHeight="1" x14ac:dyDescent="0.2">
      <c r="Q64" s="32"/>
    </row>
    <row r="65" ht="22.5" customHeight="1" x14ac:dyDescent="0.2"/>
    <row r="66" ht="22.5" customHeight="1" x14ac:dyDescent="0.2"/>
  </sheetData>
  <sheetProtection algorithmName="SHA-512" hashValue="x0U2hHhQVEgsB1OjRkL8EzE3jrf382qJah14Bso8BCLTHK+TBv25W2O2JVDCfbYGnhW93vDQFU7nd5myA6r7Kw==" saltValue="EchI656AEsPvMiMufegZrw==" spinCount="100000" sheet="1" objects="1" scenarios="1"/>
  <mergeCells count="109">
    <mergeCell ref="O33:O35"/>
    <mergeCell ref="P33:P35"/>
    <mergeCell ref="N36:N39"/>
    <mergeCell ref="O36:O39"/>
    <mergeCell ref="P36:P39"/>
    <mergeCell ref="N40:N41"/>
    <mergeCell ref="O40:O41"/>
    <mergeCell ref="P40:P41"/>
    <mergeCell ref="J28:J39"/>
    <mergeCell ref="N28:N32"/>
    <mergeCell ref="O28:O32"/>
    <mergeCell ref="P28:P32"/>
    <mergeCell ref="L39:M39"/>
    <mergeCell ref="L32:M32"/>
    <mergeCell ref="L33:M33"/>
    <mergeCell ref="C56:C61"/>
    <mergeCell ref="E56:E61"/>
    <mergeCell ref="F56:F61"/>
    <mergeCell ref="G56:G61"/>
    <mergeCell ref="H56:H61"/>
    <mergeCell ref="L40:M40"/>
    <mergeCell ref="L41:M41"/>
    <mergeCell ref="C50:C55"/>
    <mergeCell ref="E50:E55"/>
    <mergeCell ref="F50:F55"/>
    <mergeCell ref="G50:G55"/>
    <mergeCell ref="H50:H55"/>
    <mergeCell ref="C44:C49"/>
    <mergeCell ref="E44:E49"/>
    <mergeCell ref="F44:F49"/>
    <mergeCell ref="G44:G49"/>
    <mergeCell ref="H44:H49"/>
    <mergeCell ref="C4:E4"/>
    <mergeCell ref="G4:H4"/>
    <mergeCell ref="J4:J7"/>
    <mergeCell ref="L4:M4"/>
    <mergeCell ref="N4:O4"/>
    <mergeCell ref="D5:E5"/>
    <mergeCell ref="L5:M5"/>
    <mergeCell ref="N5:O5"/>
    <mergeCell ref="C6:E6"/>
    <mergeCell ref="G6:G7"/>
    <mergeCell ref="H6:H7"/>
    <mergeCell ref="L6:M6"/>
    <mergeCell ref="N6:O7"/>
    <mergeCell ref="P6:P7"/>
    <mergeCell ref="C7:E7"/>
    <mergeCell ref="L7:M7"/>
    <mergeCell ref="F10:F12"/>
    <mergeCell ref="G10:G12"/>
    <mergeCell ref="H10:H12"/>
    <mergeCell ref="E10:E12"/>
    <mergeCell ref="L11:M11"/>
    <mergeCell ref="N11:P11"/>
    <mergeCell ref="L12:M12"/>
    <mergeCell ref="J12:J27"/>
    <mergeCell ref="N12:N17"/>
    <mergeCell ref="O12:O17"/>
    <mergeCell ref="P12:P17"/>
    <mergeCell ref="N18:N20"/>
    <mergeCell ref="O18:O20"/>
    <mergeCell ref="P18:P20"/>
    <mergeCell ref="N21:N27"/>
    <mergeCell ref="O21:O27"/>
    <mergeCell ref="P21:P27"/>
    <mergeCell ref="L21:M21"/>
    <mergeCell ref="L22:M22"/>
    <mergeCell ref="L23:M23"/>
    <mergeCell ref="L24:M24"/>
    <mergeCell ref="F35:F37"/>
    <mergeCell ref="G35:G37"/>
    <mergeCell ref="H35:H37"/>
    <mergeCell ref="A9:B9"/>
    <mergeCell ref="A10:A12"/>
    <mergeCell ref="B10:B12"/>
    <mergeCell ref="C10:C12"/>
    <mergeCell ref="D10:D12"/>
    <mergeCell ref="L19:M19"/>
    <mergeCell ref="L20:M20"/>
    <mergeCell ref="L18:M18"/>
    <mergeCell ref="L13:M13"/>
    <mergeCell ref="L14:M14"/>
    <mergeCell ref="L15:M15"/>
    <mergeCell ref="L17:M17"/>
    <mergeCell ref="L16:M16"/>
    <mergeCell ref="L25:M25"/>
    <mergeCell ref="L26:M26"/>
    <mergeCell ref="N33:N35"/>
    <mergeCell ref="A34:B34"/>
    <mergeCell ref="C38:C43"/>
    <mergeCell ref="E38:E43"/>
    <mergeCell ref="F38:F43"/>
    <mergeCell ref="G38:G43"/>
    <mergeCell ref="H38:H43"/>
    <mergeCell ref="L27:M27"/>
    <mergeCell ref="L28:M28"/>
    <mergeCell ref="A35:A37"/>
    <mergeCell ref="B35:B37"/>
    <mergeCell ref="C35:C37"/>
    <mergeCell ref="D35:D37"/>
    <mergeCell ref="E35:E37"/>
    <mergeCell ref="L34:M34"/>
    <mergeCell ref="L35:M35"/>
    <mergeCell ref="L36:M36"/>
    <mergeCell ref="L37:M37"/>
    <mergeCell ref="L38:M38"/>
    <mergeCell ref="L29:M29"/>
    <mergeCell ref="L30:M30"/>
    <mergeCell ref="L31:M31"/>
  </mergeCells>
  <phoneticPr fontId="1"/>
  <conditionalFormatting sqref="Q12:Q17 Q28:Q32">
    <cfRule type="cellIs" dxfId="2" priority="7" operator="greaterThan">
      <formula>3</formula>
    </cfRule>
  </conditionalFormatting>
  <conditionalFormatting sqref="Q18:Q27 Q33:Q39">
    <cfRule type="cellIs" dxfId="1" priority="5" operator="greaterThan">
      <formula>2</formula>
    </cfRule>
  </conditionalFormatting>
  <conditionalFormatting sqref="Q40:Q43">
    <cfRule type="cellIs" dxfId="0" priority="1" operator="greaterThan">
      <formula>2</formula>
    </cfRule>
  </conditionalFormatting>
  <pageMargins left="0.39370078740157483" right="0.39370078740157483" top="0.78740157480314965" bottom="0.78740157480314965" header="0.31496062992125984" footer="0.31496062992125984"/>
  <pageSetup paperSize="9" scale="60" orientation="portrait" r:id="rId1"/>
  <rowBreaks count="1" manualBreakCount="1">
    <brk id="6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必ずお読みください</vt:lpstr>
      <vt:lpstr>市内用申込シート</vt:lpstr>
      <vt:lpstr>市外用申込シート</vt:lpstr>
      <vt:lpstr>市外用申込シート!Print_Area</vt:lpstr>
      <vt:lpstr>市内用申込シート!Print_Area</vt:lpstr>
      <vt:lpstr>必ずお読みください!Print_Area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2025-05-24T13:33:55Z</dcterms:modified>
</cp:coreProperties>
</file>