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03597404-0159-4A5C-846B-D1713DCF56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一覧" sheetId="1" r:id="rId1"/>
    <sheet name="個人種目申込" sheetId="2" r:id="rId2"/>
    <sheet name="ﾘﾚｰ申込" sheetId="3" r:id="rId3"/>
    <sheet name="Ｒｵｰﾀﾞｰ用紙" sheetId="4" r:id="rId4"/>
  </sheets>
  <definedNames>
    <definedName name="_xlnm.Print_Area" localSheetId="3">Ｒｵｰﾀﾞｰ用紙!$A$1:$V$14</definedName>
    <definedName name="_xlnm.Print_Area" localSheetId="2">ﾘﾚｰ申込!$A$1:$U$19</definedName>
    <definedName name="_xlnm.Print_Area" localSheetId="1">個人種目申込!$A$1:$J$81</definedName>
    <definedName name="_xlnm.Print_Area" localSheetId="0">申込一覧!$B$2:$N$32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1" l="1"/>
  <c r="N31" i="1"/>
  <c r="N19" i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" i="2"/>
  <c r="I9" i="2"/>
  <c r="I10" i="2"/>
  <c r="I7" i="2"/>
  <c r="G13" i="1"/>
  <c r="C17" i="3" l="1"/>
  <c r="C14" i="3"/>
  <c r="C11" i="3"/>
  <c r="C8" i="3"/>
  <c r="E81" i="2" l="1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N30" i="1" l="1"/>
  <c r="N29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I6" i="2"/>
  <c r="I5" i="2"/>
  <c r="N5" i="1"/>
  <c r="J14" i="1"/>
  <c r="G14" i="1"/>
  <c r="J13" i="1"/>
  <c r="M3" i="1"/>
  <c r="H15" i="1" l="1"/>
  <c r="H20" i="1" s="1"/>
</calcChain>
</file>

<file path=xl/sharedStrings.xml><?xml version="1.0" encoding="utf-8"?>
<sst xmlns="http://schemas.openxmlformats.org/spreadsheetml/2006/main" count="240" uniqueCount="162">
  <si>
    <t>各種目申込み人数一覧</t>
    <rPh sb="8" eb="10">
      <t>イチラン</t>
    </rPh>
    <phoneticPr fontId="3"/>
  </si>
  <si>
    <t>団体名</t>
    <rPh sb="0" eb="3">
      <t>ダンタイメイ</t>
    </rPh>
    <phoneticPr fontId="3"/>
  </si>
  <si>
    <t>の部分のみ必要事項を記入してください。</t>
    <rPh sb="1" eb="3">
      <t>ブブン</t>
    </rPh>
    <rPh sb="5" eb="7">
      <t>ヒツヨウ</t>
    </rPh>
    <rPh sb="7" eb="9">
      <t>ジコウ</t>
    </rPh>
    <rPh sb="10" eb="12">
      <t>キニュウ</t>
    </rPh>
    <phoneticPr fontId="3"/>
  </si>
  <si>
    <t>種目</t>
    <rPh sb="0" eb="2">
      <t>シュモク</t>
    </rPh>
    <phoneticPr fontId="3"/>
  </si>
  <si>
    <t>人数</t>
    <rPh sb="0" eb="2">
      <t>ニンズウ</t>
    </rPh>
    <phoneticPr fontId="3"/>
  </si>
  <si>
    <t>申込責任者</t>
    <rPh sb="0" eb="2">
      <t>モウシコミ</t>
    </rPh>
    <rPh sb="2" eb="5">
      <t>セキニンシャ</t>
    </rPh>
    <phoneticPr fontId="3"/>
  </si>
  <si>
    <t>男子</t>
    <rPh sb="0" eb="2">
      <t>ダンシ</t>
    </rPh>
    <phoneticPr fontId="3"/>
  </si>
  <si>
    <t>　注</t>
    <rPh sb="1" eb="2">
      <t>チュウ</t>
    </rPh>
    <phoneticPr fontId="3"/>
  </si>
  <si>
    <t>連絡先</t>
    <rPh sb="0" eb="3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</si>
  <si>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</si>
  <si>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</si>
  <si>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</si>
  <si>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携帯電話№</t>
    <rPh sb="0" eb="2">
      <t>ケイタイ</t>
    </rPh>
    <rPh sb="2" eb="4">
      <t>デンワ</t>
    </rPh>
    <phoneticPr fontId="3"/>
  </si>
  <si>
    <t>　人数制限を超えないようご注意ください。</t>
    <rPh sb="1" eb="3">
      <t>ニンズウ</t>
    </rPh>
    <rPh sb="3" eb="5">
      <t>セイゲン</t>
    </rPh>
    <rPh sb="6" eb="7">
      <t>コ</t>
    </rPh>
    <phoneticPr fontId="3"/>
  </si>
  <si>
    <t>区分</t>
    <rPh sb="0" eb="2">
      <t>クブン</t>
    </rPh>
    <phoneticPr fontId="3"/>
  </si>
  <si>
    <t>個人種目人数</t>
    <rPh sb="0" eb="2">
      <t>コジン</t>
    </rPh>
    <rPh sb="2" eb="4">
      <t>シュモク</t>
    </rPh>
    <rPh sb="4" eb="6">
      <t>ニンズウ</t>
    </rPh>
    <phoneticPr fontId="3"/>
  </si>
  <si>
    <t>リレー種目ﾁｰﾑ数</t>
    <rPh sb="8" eb="9">
      <t>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</si>
  <si>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</si>
  <si>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</si>
  <si>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計</t>
    <rPh sb="0" eb="1">
      <t>ケイ</t>
    </rPh>
    <phoneticPr fontId="3"/>
  </si>
  <si>
    <t>一般・大学生</t>
    <rPh sb="0" eb="2">
      <t>イッパン</t>
    </rPh>
    <rPh sb="3" eb="6">
      <t>ダイガクセイ</t>
    </rPh>
    <phoneticPr fontId="3"/>
  </si>
  <si>
    <t>走高跳</t>
    <rPh sb="0" eb="1">
      <t>ハシ</t>
    </rPh>
    <rPh sb="1" eb="3">
      <t>タカト</t>
    </rPh>
    <phoneticPr fontId="3"/>
  </si>
  <si>
    <t>申込料(１人・１チーム)</t>
    <rPh sb="0" eb="3">
      <t>モウシコミリョウ</t>
    </rPh>
    <rPh sb="5" eb="6">
      <t>ニン</t>
    </rPh>
    <phoneticPr fontId="3"/>
  </si>
  <si>
    <t>単価(円)</t>
    <rPh sb="0" eb="2">
      <t>タンカ</t>
    </rPh>
    <rPh sb="3" eb="4">
      <t>エン</t>
    </rPh>
    <phoneticPr fontId="3"/>
  </si>
  <si>
    <t>高校生</t>
    <rPh sb="0" eb="3">
      <t>コウコウセイ</t>
    </rPh>
    <phoneticPr fontId="3"/>
  </si>
  <si>
    <t>棒高跳</t>
    <rPh sb="0" eb="3">
      <t>ボウタカト</t>
    </rPh>
    <phoneticPr fontId="3"/>
  </si>
  <si>
    <t>個人種目</t>
    <rPh sb="0" eb="2">
      <t>コジン</t>
    </rPh>
    <rPh sb="2" eb="4">
      <t>シュモク</t>
    </rPh>
    <phoneticPr fontId="3"/>
  </si>
  <si>
    <t>申込料合計</t>
    <phoneticPr fontId="3"/>
  </si>
  <si>
    <t>走幅跳</t>
    <rPh sb="0" eb="1">
      <t>ハシ</t>
    </rPh>
    <rPh sb="1" eb="3">
      <t>ハバト</t>
    </rPh>
    <phoneticPr fontId="3"/>
  </si>
  <si>
    <t>砲丸投</t>
    <rPh sb="0" eb="3">
      <t>ホウガンナ</t>
    </rPh>
    <phoneticPr fontId="3"/>
  </si>
  <si>
    <t>リレー種目</t>
    <rPh sb="3" eb="5">
      <t>シュモク</t>
    </rPh>
    <phoneticPr fontId="3"/>
  </si>
  <si>
    <t>円盤投</t>
    <rPh sb="0" eb="3">
      <t>エンバンナ</t>
    </rPh>
    <phoneticPr fontId="3"/>
  </si>
  <si>
    <t>高校</t>
    <rPh sb="0" eb="2">
      <t>コウコウ</t>
    </rPh>
    <phoneticPr fontId="3"/>
  </si>
  <si>
    <t>団体登録費</t>
    <phoneticPr fontId="3"/>
  </si>
  <si>
    <t>やり投</t>
    <rPh sb="2" eb="3">
      <t>ナ</t>
    </rPh>
    <phoneticPr fontId="3"/>
  </si>
  <si>
    <t>高　校</t>
    <rPh sb="0" eb="1">
      <t>コウ</t>
    </rPh>
    <rPh sb="2" eb="3">
      <t>コウ</t>
    </rPh>
    <phoneticPr fontId="3"/>
  </si>
  <si>
    <t>女子</t>
    <rPh sb="0" eb="2">
      <t>ジョシ</t>
    </rPh>
    <phoneticPr fontId="3"/>
  </si>
  <si>
    <t>支払総額</t>
    <rPh sb="0" eb="2">
      <t>シハライ</t>
    </rPh>
    <rPh sb="2" eb="4">
      <t>ソウガク</t>
    </rPh>
    <phoneticPr fontId="3"/>
  </si>
  <si>
    <t>推薦審判員氏名</t>
    <rPh sb="0" eb="2">
      <t>スイセン</t>
    </rPh>
    <rPh sb="2" eb="5">
      <t>シンパンイン</t>
    </rPh>
    <rPh sb="5" eb="7">
      <t>シメイ</t>
    </rPh>
    <phoneticPr fontId="3"/>
  </si>
  <si>
    <t>プログラム編成会議</t>
    <rPh sb="5" eb="7">
      <t>ヘンセイ</t>
    </rPh>
    <rPh sb="7" eb="9">
      <t>カイギ</t>
    </rPh>
    <phoneticPr fontId="3"/>
  </si>
  <si>
    <t>出席者名</t>
    <rPh sb="0" eb="2">
      <t>シュッセキ</t>
    </rPh>
    <rPh sb="2" eb="3">
      <t>モノ</t>
    </rPh>
    <rPh sb="3" eb="4">
      <t>メイ</t>
    </rPh>
    <phoneticPr fontId="3"/>
  </si>
  <si>
    <t>№</t>
    <phoneticPr fontId="3"/>
  </si>
  <si>
    <t>性</t>
    <rPh sb="0" eb="1">
      <t>セイ</t>
    </rPh>
    <phoneticPr fontId="3"/>
  </si>
  <si>
    <t>氏名</t>
    <rPh sb="0" eb="2">
      <t>シメイ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</si>
  <si>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</si>
  <si>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正式登録名</t>
    <rPh sb="0" eb="2">
      <t>セイシキ</t>
    </rPh>
    <rPh sb="2" eb="4">
      <t>トウロク</t>
    </rPh>
    <rPh sb="4" eb="5">
      <t>メイ</t>
    </rPh>
    <phoneticPr fontId="3"/>
  </si>
  <si>
    <t>学年</t>
    <rPh sb="0" eb="2">
      <t>ガクネン</t>
    </rPh>
    <phoneticPr fontId="3"/>
  </si>
  <si>
    <t>種目№</t>
    <rPh sb="0" eb="2">
      <t>シュモク</t>
    </rPh>
    <phoneticPr fontId="3"/>
  </si>
  <si>
    <t>種目名</t>
    <rPh sb="0" eb="2">
      <t>シュモク</t>
    </rPh>
    <rPh sb="2" eb="3">
      <t>メイ</t>
    </rPh>
    <phoneticPr fontId="3"/>
  </si>
  <si>
    <t>記録</t>
    <rPh sb="0" eb="2">
      <t>キロク</t>
    </rPh>
    <phoneticPr fontId="3"/>
  </si>
  <si>
    <t>右を参照してください</t>
    <rPh sb="0" eb="1">
      <t>ミギ</t>
    </rPh>
    <rPh sb="2" eb="4">
      <t>サンショウ</t>
    </rPh>
    <phoneticPr fontId="3"/>
  </si>
  <si>
    <t>出場制限</t>
    <phoneticPr fontId="3"/>
  </si>
  <si>
    <t>記入例</t>
    <rPh sb="0" eb="2">
      <t>キニュウ</t>
    </rPh>
    <rPh sb="2" eb="3">
      <t>レイ</t>
    </rPh>
    <phoneticPr fontId="3"/>
  </si>
  <si>
    <t>6-101</t>
    <phoneticPr fontId="3"/>
  </si>
  <si>
    <t>尼崎　太郎</t>
    <rPh sb="0" eb="2">
      <t>アマガサキ</t>
    </rPh>
    <rPh sb="3" eb="5">
      <t>タロウ</t>
    </rPh>
    <phoneticPr fontId="3"/>
  </si>
  <si>
    <t>尼崎○○ク</t>
    <rPh sb="0" eb="2">
      <t>アマガサキ</t>
    </rPh>
    <phoneticPr fontId="3"/>
  </si>
  <si>
    <t>尼崎□□大</t>
    <rPh sb="0" eb="2">
      <t>アマガサキ</t>
    </rPh>
    <rPh sb="4" eb="5">
      <t>ダイ</t>
    </rPh>
    <phoneticPr fontId="3"/>
  </si>
  <si>
    <t>4（院生はM1など）</t>
    <rPh sb="2" eb="4">
      <t>インセイ</t>
    </rPh>
    <phoneticPr fontId="3"/>
  </si>
  <si>
    <t>陸上　花子</t>
    <rPh sb="0" eb="2">
      <t>リクジョウ</t>
    </rPh>
    <rPh sb="3" eb="5">
      <t>ハナコ</t>
    </rPh>
    <phoneticPr fontId="3"/>
  </si>
  <si>
    <t>□△高</t>
    <rPh sb="2" eb="3">
      <t>コウ</t>
    </rPh>
    <phoneticPr fontId="3"/>
  </si>
  <si>
    <t>姓</t>
    <rPh sb="0" eb="1">
      <t>セイ</t>
    </rPh>
    <phoneticPr fontId="3"/>
  </si>
  <si>
    <t>記録記入例</t>
    <rPh sb="0" eb="2">
      <t>キロク</t>
    </rPh>
    <rPh sb="2" eb="4">
      <t>キニュウ</t>
    </rPh>
    <rPh sb="4" eb="5">
      <t>レイ</t>
    </rPh>
    <phoneticPr fontId="3"/>
  </si>
  <si>
    <t>記録記入上の注意事項</t>
    <rPh sb="0" eb="2">
      <t>キロク</t>
    </rPh>
    <rPh sb="2" eb="4">
      <t>キニュウ</t>
    </rPh>
    <rPh sb="4" eb="5">
      <t>ジョウ</t>
    </rPh>
    <rPh sb="6" eb="8">
      <t>チュウイ</t>
    </rPh>
    <rPh sb="8" eb="10">
      <t>ジコウ</t>
    </rPh>
    <phoneticPr fontId="3"/>
  </si>
  <si>
    <t>男</t>
    <rPh sb="0" eb="1">
      <t>オトコ</t>
    </rPh>
    <phoneticPr fontId="3"/>
  </si>
  <si>
    <t>100m</t>
    <phoneticPr fontId="3"/>
  </si>
  <si>
    <t>手動でも後ろに｢0｣をつけて4桁で記入</t>
    <rPh sb="0" eb="2">
      <t>シュドウ</t>
    </rPh>
    <rPh sb="4" eb="5">
      <t>ウシ</t>
    </rPh>
    <rPh sb="15" eb="16">
      <t>ケタ</t>
    </rPh>
    <rPh sb="17" eb="19">
      <t>キニュウ</t>
    </rPh>
    <phoneticPr fontId="3"/>
  </si>
  <si>
    <t>200m</t>
    <phoneticPr fontId="3"/>
  </si>
  <si>
    <t>400m</t>
    <phoneticPr fontId="3"/>
  </si>
  <si>
    <t>手動でも後ろに｢0｣をつけ4～5桁で記入</t>
    <phoneticPr fontId="3"/>
  </si>
  <si>
    <t>800m</t>
    <phoneticPr fontId="3"/>
  </si>
  <si>
    <t>手動でも後ろに｢0｣をつけて5桁で記入</t>
    <phoneticPr fontId="3"/>
  </si>
  <si>
    <t>1500m</t>
    <phoneticPr fontId="3"/>
  </si>
  <si>
    <t>5000m</t>
    <phoneticPr fontId="3"/>
  </si>
  <si>
    <t>手動でも後ろに｢0｣をつけて6桁で記入</t>
    <phoneticPr fontId="3"/>
  </si>
  <si>
    <t>110mH</t>
    <phoneticPr fontId="3"/>
  </si>
  <si>
    <t>手動でも後ろに｢0｣をつけて4桁で記入</t>
    <phoneticPr fontId="3"/>
  </si>
  <si>
    <t>3桁で記入</t>
    <rPh sb="1" eb="2">
      <t>ケタ</t>
    </rPh>
    <rPh sb="3" eb="5">
      <t>キニュウ</t>
    </rPh>
    <phoneticPr fontId="3"/>
  </si>
  <si>
    <t>棒高跳</t>
    <rPh sb="0" eb="1">
      <t>ボウ</t>
    </rPh>
    <rPh sb="1" eb="3">
      <t>タカト</t>
    </rPh>
    <phoneticPr fontId="3"/>
  </si>
  <si>
    <t>走幅跳</t>
    <rPh sb="0" eb="1">
      <t>ハシ</t>
    </rPh>
    <rPh sb="1" eb="3">
      <t>ハバトビ</t>
    </rPh>
    <phoneticPr fontId="3"/>
  </si>
  <si>
    <t>3～4桁で記入</t>
    <phoneticPr fontId="3"/>
  </si>
  <si>
    <t>円盤投</t>
    <rPh sb="0" eb="3">
      <t>エンバンナゲ</t>
    </rPh>
    <phoneticPr fontId="3"/>
  </si>
  <si>
    <t>4桁で記入</t>
    <phoneticPr fontId="3"/>
  </si>
  <si>
    <t>やり投</t>
    <rPh sb="2" eb="3">
      <t>トウ</t>
    </rPh>
    <phoneticPr fontId="3"/>
  </si>
  <si>
    <t>女</t>
    <rPh sb="0" eb="1">
      <t>オンナ</t>
    </rPh>
    <phoneticPr fontId="3"/>
  </si>
  <si>
    <t>3000m</t>
    <phoneticPr fontId="3"/>
  </si>
  <si>
    <t>手動でも後ろに｢0｣をつけて5～6桁で記入</t>
    <phoneticPr fontId="3"/>
  </si>
  <si>
    <t>100mH</t>
    <phoneticPr fontId="3"/>
  </si>
  <si>
    <t>性別</t>
    <rPh sb="0" eb="2">
      <t>セイベツ</t>
    </rPh>
    <phoneticPr fontId="3"/>
  </si>
  <si>
    <t>所属名</t>
    <rPh sb="0" eb="2">
      <t>ショゾク</t>
    </rPh>
    <rPh sb="2" eb="3">
      <t>メイ</t>
    </rPh>
    <phoneticPr fontId="3"/>
  </si>
  <si>
    <t>男＝1
女＝2</t>
    <rPh sb="0" eb="1">
      <t>オトコ</t>
    </rPh>
    <phoneticPr fontId="3"/>
  </si>
  <si>
    <t>半角数字</t>
    <rPh sb="0" eb="2">
      <t>ハンカク</t>
    </rPh>
    <rPh sb="2" eb="4">
      <t>スウジ</t>
    </rPh>
    <phoneticPr fontId="3"/>
  </si>
  <si>
    <t>姓名間は
全角ｽﾍﾟｰｽ</t>
    <rPh sb="0" eb="2">
      <t>セイメイ</t>
    </rPh>
    <rPh sb="2" eb="3">
      <t>カン</t>
    </rPh>
    <rPh sb="5" eb="7">
      <t>ゼンカク</t>
    </rPh>
    <phoneticPr fontId="3"/>
  </si>
  <si>
    <t>入力例</t>
    <rPh sb="0" eb="2">
      <t>ニュウリョク</t>
    </rPh>
    <rPh sb="2" eb="3">
      <t>レイ</t>
    </rPh>
    <phoneticPr fontId="3"/>
  </si>
  <si>
    <t>尼陸クラブ</t>
    <rPh sb="0" eb="1">
      <t>アマ</t>
    </rPh>
    <rPh sb="1" eb="2">
      <t>リク</t>
    </rPh>
    <phoneticPr fontId="3"/>
  </si>
  <si>
    <t>尼崎　次郎</t>
    <rPh sb="0" eb="2">
      <t>アマガサキ</t>
    </rPh>
    <rPh sb="3" eb="5">
      <t>ジロウ</t>
    </rPh>
    <phoneticPr fontId="3"/>
  </si>
  <si>
    <t>尼崎　三郎</t>
    <rPh sb="0" eb="2">
      <t>アマガサキ</t>
    </rPh>
    <rPh sb="3" eb="5">
      <t>サブロウ</t>
    </rPh>
    <phoneticPr fontId="3"/>
  </si>
  <si>
    <t>尼崎　士郎</t>
    <rPh sb="0" eb="2">
      <t>アマガサキ</t>
    </rPh>
    <rPh sb="3" eb="5">
      <t>シロウ</t>
    </rPh>
    <phoneticPr fontId="3"/>
  </si>
  <si>
    <t>6-115</t>
    <phoneticPr fontId="3"/>
  </si>
  <si>
    <t>尼崎　悟郎</t>
    <rPh sb="0" eb="2">
      <t>アマガサキ</t>
    </rPh>
    <rPh sb="3" eb="5">
      <t>ゴロウ</t>
    </rPh>
    <phoneticPr fontId="3"/>
  </si>
  <si>
    <t>6-116</t>
    <phoneticPr fontId="3"/>
  </si>
  <si>
    <t>尼崎　陸郎</t>
    <rPh sb="0" eb="2">
      <t>アマガサキ</t>
    </rPh>
    <rPh sb="3" eb="5">
      <t>ロクロウ</t>
    </rPh>
    <phoneticPr fontId="3"/>
  </si>
  <si>
    <t>M1</t>
    <phoneticPr fontId="3"/>
  </si>
  <si>
    <t>尼崎市陸協</t>
    <rPh sb="0" eb="2">
      <t>アマガサキ</t>
    </rPh>
    <rPh sb="2" eb="3">
      <t>シ</t>
    </rPh>
    <rPh sb="3" eb="4">
      <t>リク</t>
    </rPh>
    <rPh sb="4" eb="5">
      <t>キョウ</t>
    </rPh>
    <phoneticPr fontId="3"/>
  </si>
  <si>
    <t>尼陸高</t>
    <rPh sb="0" eb="1">
      <t>アマ</t>
    </rPh>
    <rPh sb="1" eb="2">
      <t>リク</t>
    </rPh>
    <rPh sb="2" eb="3">
      <t>コウ</t>
    </rPh>
    <phoneticPr fontId="3"/>
  </si>
  <si>
    <t>尼陸大</t>
    <rPh sb="0" eb="1">
      <t>アマ</t>
    </rPh>
    <rPh sb="1" eb="2">
      <t>リク</t>
    </rPh>
    <rPh sb="2" eb="3">
      <t>ダイ</t>
    </rPh>
    <phoneticPr fontId="3"/>
  </si>
  <si>
    <t>リレー・オーダー用紙</t>
    <phoneticPr fontId="3"/>
  </si>
  <si>
    <t>中学
高校・一般</t>
    <rPh sb="0" eb="2">
      <t>チュウガク</t>
    </rPh>
    <rPh sb="4" eb="6">
      <t>コウコウ</t>
    </rPh>
    <rPh sb="7" eb="9">
      <t>イッパン</t>
    </rPh>
    <phoneticPr fontId="3"/>
  </si>
  <si>
    <t>男
女</t>
    <rPh sb="0" eb="1">
      <t>ダン</t>
    </rPh>
    <rPh sb="3" eb="4">
      <t>ジョ</t>
    </rPh>
    <phoneticPr fontId="3"/>
  </si>
  <si>
    <t>チーム名</t>
    <rPh sb="3" eb="4">
      <t>メイ</t>
    </rPh>
    <phoneticPr fontId="3"/>
  </si>
  <si>
    <t>ｵｰﾀﾞｰ</t>
    <phoneticPr fontId="3"/>
  </si>
  <si>
    <t>氏　　　名</t>
    <rPh sb="0" eb="1">
      <t>シ</t>
    </rPh>
    <rPh sb="4" eb="5">
      <t>メイ</t>
    </rPh>
    <phoneticPr fontId="3"/>
  </si>
  <si>
    <t>今大会出場種目
（＊注意＊）</t>
    <rPh sb="0" eb="3">
      <t>コンタイカイ</t>
    </rPh>
    <rPh sb="3" eb="5">
      <t>シュツジョウ</t>
    </rPh>
    <rPh sb="5" eb="7">
      <t>シュモク</t>
    </rPh>
    <rPh sb="10" eb="12">
      <t>チュウイ</t>
    </rPh>
    <phoneticPr fontId="3"/>
  </si>
  <si>
    <t>頁</t>
    <rPh sb="0" eb="1">
      <t>ページ</t>
    </rPh>
    <phoneticPr fontId="3"/>
  </si>
  <si>
    <t xml:space="preserve"> 記載責任者氏名</t>
    <rPh sb="6" eb="8">
      <t>シメイ</t>
    </rPh>
    <phoneticPr fontId="3"/>
  </si>
  <si>
    <r>
      <t>　個人トラック種目は</t>
    </r>
    <r>
      <rPr>
        <b/>
        <sz val="11"/>
        <rFont val="ＭＳ ゴシック"/>
        <family val="3"/>
        <charset val="128"/>
      </rPr>
      <t>各団体４名以内</t>
    </r>
    <r>
      <rPr>
        <sz val="11"/>
        <color theme="1"/>
        <rFont val="ＭＳ ゴシック"/>
        <family val="3"/>
        <charset val="128"/>
      </rPr>
      <t>です。</t>
    </r>
    <rPh sb="1" eb="3">
      <t>コジン</t>
    </rPh>
    <rPh sb="10" eb="13">
      <t>カクダンタイ</t>
    </rPh>
    <phoneticPr fontId="3"/>
  </si>
  <si>
    <r>
      <t>　　フィールド種目は</t>
    </r>
    <r>
      <rPr>
        <b/>
        <sz val="11"/>
        <rFont val="ＭＳ ゴシック"/>
        <family val="3"/>
        <charset val="128"/>
      </rPr>
      <t>各団体３名以内</t>
    </r>
    <r>
      <rPr>
        <sz val="11"/>
        <color theme="1"/>
        <rFont val="ＭＳ ゴシック"/>
        <family val="3"/>
        <charset val="128"/>
      </rPr>
      <t>です。</t>
    </r>
    <rPh sb="10" eb="13">
      <t>カクダンタイ</t>
    </rPh>
    <phoneticPr fontId="3"/>
  </si>
  <si>
    <r>
      <t>　　リレー種目は</t>
    </r>
    <r>
      <rPr>
        <b/>
        <sz val="11"/>
        <rFont val="ＭＳ ゴシック"/>
        <family val="3"/>
        <charset val="128"/>
      </rPr>
      <t>各団体２チーム以内</t>
    </r>
    <r>
      <rPr>
        <sz val="11"/>
        <color theme="1"/>
        <rFont val="ＭＳ ゴシック"/>
        <family val="3"/>
        <charset val="128"/>
      </rPr>
      <t>です。</t>
    </r>
    <rPh sb="5" eb="7">
      <t>シュモク</t>
    </rPh>
    <rPh sb="8" eb="11">
      <t>カクダンタイ</t>
    </rPh>
    <rPh sb="15" eb="17">
      <t>イナイ</t>
    </rPh>
    <phoneticPr fontId="3"/>
  </si>
  <si>
    <t>4x100mR</t>
    <phoneticPr fontId="3"/>
  </si>
  <si>
    <t>100m</t>
    <phoneticPr fontId="3"/>
  </si>
  <si>
    <t>200m</t>
    <phoneticPr fontId="3"/>
  </si>
  <si>
    <t>400m</t>
    <phoneticPr fontId="3"/>
  </si>
  <si>
    <t>800m</t>
    <phoneticPr fontId="3"/>
  </si>
  <si>
    <t>1500m</t>
    <phoneticPr fontId="3"/>
  </si>
  <si>
    <t>5000m</t>
    <phoneticPr fontId="3"/>
  </si>
  <si>
    <t>110mH</t>
    <phoneticPr fontId="3"/>
  </si>
  <si>
    <t>3000m</t>
    <phoneticPr fontId="3"/>
  </si>
  <si>
    <t>100mH</t>
    <phoneticPr fontId="3"/>
  </si>
  <si>
    <t>申込み
集計</t>
    <rPh sb="0" eb="2">
      <t>モウシコ</t>
    </rPh>
    <rPh sb="4" eb="6">
      <t>シュウケイ</t>
    </rPh>
    <phoneticPr fontId="3"/>
  </si>
  <si>
    <t>団体登録チームは原則出席願います。（欠席の場合は事務局へご連絡ください。）</t>
    <phoneticPr fontId="3"/>
  </si>
  <si>
    <t>　団体からの申し込みには、1名以上の協力審判員が必要です。
　公認審判員でなくてもできることがありますので、必ずご協力ください。
　なお、大会運営上できるだけ2名以上のご協力をお願いします。</t>
    <rPh sb="1" eb="3">
      <t>ダンタイ</t>
    </rPh>
    <rPh sb="6" eb="7">
      <t>モウ</t>
    </rPh>
    <rPh sb="8" eb="9">
      <t>コ</t>
    </rPh>
    <rPh sb="14" eb="17">
      <t>メイイジョウ</t>
    </rPh>
    <rPh sb="18" eb="20">
      <t>キョウリョク</t>
    </rPh>
    <rPh sb="20" eb="23">
      <t>シンパンイン</t>
    </rPh>
    <rPh sb="24" eb="26">
      <t>ヒツヨウ</t>
    </rPh>
    <rPh sb="31" eb="33">
      <t>コウニン</t>
    </rPh>
    <rPh sb="33" eb="36">
      <t>シンパンイン</t>
    </rPh>
    <rPh sb="57" eb="59">
      <t>キョウリョク</t>
    </rPh>
    <rPh sb="69" eb="71">
      <t>タイカイ</t>
    </rPh>
    <rPh sb="71" eb="73">
      <t>ウンエイ</t>
    </rPh>
    <rPh sb="73" eb="74">
      <t>ジョウ</t>
    </rPh>
    <rPh sb="80" eb="81">
      <t>メイ</t>
    </rPh>
    <rPh sb="81" eb="83">
      <t>イジョウ</t>
    </rPh>
    <rPh sb="85" eb="87">
      <t>キョウリョク</t>
    </rPh>
    <rPh sb="89" eb="90">
      <t>ネガ</t>
    </rPh>
    <phoneticPr fontId="3"/>
  </si>
  <si>
    <t>リレー申込票</t>
    <phoneticPr fontId="3"/>
  </si>
  <si>
    <t>ｱｽﾘｰﾄﾋﾞﾌﾞｽ</t>
    <phoneticPr fontId="3"/>
  </si>
  <si>
    <t>ｱｽﾘｰﾄ
ﾋﾞﾌﾞｽ</t>
  </si>
  <si>
    <t>ｱｽﾘｰﾄ
ﾋﾞﾌﾞｽ</t>
    <phoneticPr fontId="3"/>
  </si>
  <si>
    <t>ｱｽﾘｰﾄ
ﾋﾞﾌﾞｽ</t>
    <phoneticPr fontId="1"/>
  </si>
  <si>
    <t>大学・一般</t>
    <rPh sb="0" eb="2">
      <t>ダイガク</t>
    </rPh>
    <phoneticPr fontId="3"/>
  </si>
  <si>
    <t>＊　男女それぞれ２チームまでエントリー可能です。　２チームを申込みする場合は、所属名の下欄にＡ・Ｂの記号をつけてください。</t>
    <rPh sb="2" eb="4">
      <t>ダンジョ</t>
    </rPh>
    <rPh sb="19" eb="21">
      <t>カノウ</t>
    </rPh>
    <rPh sb="30" eb="32">
      <t>モウシコ</t>
    </rPh>
    <rPh sb="35" eb="37">
      <t>バアイ</t>
    </rPh>
    <rPh sb="39" eb="41">
      <t>ショゾク</t>
    </rPh>
    <rPh sb="41" eb="42">
      <t>メイ</t>
    </rPh>
    <rPh sb="43" eb="44">
      <t>シタ</t>
    </rPh>
    <rPh sb="44" eb="45">
      <t>ラン</t>
    </rPh>
    <rPh sb="50" eb="52">
      <t>キゴウ</t>
    </rPh>
    <phoneticPr fontId="1"/>
  </si>
  <si>
    <t>100mについては制限数以上にｵｰﾌﾟﾝの設定あり
出場制限の⑤⑥を参照してください</t>
    <rPh sb="9" eb="11">
      <t>セイゲン</t>
    </rPh>
    <rPh sb="11" eb="12">
      <t>スウ</t>
    </rPh>
    <rPh sb="12" eb="14">
      <t>イジョウ</t>
    </rPh>
    <rPh sb="21" eb="23">
      <t>セッテイ</t>
    </rPh>
    <rPh sb="26" eb="30">
      <t>シュツジョウセイゲン</t>
    </rPh>
    <rPh sb="34" eb="36">
      <t>サンショウ</t>
    </rPh>
    <phoneticPr fontId="1"/>
  </si>
  <si>
    <t>ｵｰﾌﾟﾝ100</t>
    <phoneticPr fontId="1"/>
  </si>
  <si>
    <t>手動でも後ろに｢0｣をつけて5桁で記入</t>
    <phoneticPr fontId="1"/>
  </si>
  <si>
    <t>手動でも後ろに｢0｣をつけて4桁で記入</t>
    <phoneticPr fontId="1"/>
  </si>
  <si>
    <t>ｵｰﾌﾟﾝ100</t>
    <phoneticPr fontId="3"/>
  </si>
  <si>
    <t>オープン
男女計</t>
    <rPh sb="5" eb="8">
      <t>ダンジョケイ</t>
    </rPh>
    <phoneticPr fontId="1"/>
  </si>
  <si>
    <t>オープン</t>
    <phoneticPr fontId="1"/>
  </si>
  <si>
    <r>
      <t xml:space="preserve">男＝1女＝2
</t>
    </r>
    <r>
      <rPr>
        <b/>
        <u/>
        <sz val="9"/>
        <rFont val="ＭＳ Ｐゴシック"/>
        <family val="3"/>
        <charset val="128"/>
      </rPr>
      <t>半角</t>
    </r>
    <rPh sb="0" eb="1">
      <t>オトコ</t>
    </rPh>
    <phoneticPr fontId="3"/>
  </si>
  <si>
    <r>
      <rPr>
        <b/>
        <u/>
        <sz val="9"/>
        <rFont val="ＭＳ Ｐゴシック"/>
        <family val="3"/>
        <charset val="128"/>
      </rPr>
      <t>半角数字</t>
    </r>
    <r>
      <rPr>
        <sz val="9"/>
        <color theme="1"/>
        <rFont val="ＭＳ Ｐゴシック"/>
        <family val="3"/>
        <charset val="128"/>
        <scheme val="minor"/>
      </rPr>
      <t xml:space="preserve">
で入力</t>
    </r>
    <rPh sb="0" eb="2">
      <t>ハンカク</t>
    </rPh>
    <rPh sb="2" eb="4">
      <t>スウジ</t>
    </rPh>
    <phoneticPr fontId="3"/>
  </si>
  <si>
    <r>
      <t xml:space="preserve">姓と名の間は
</t>
    </r>
    <r>
      <rPr>
        <b/>
        <u/>
        <sz val="9"/>
        <rFont val="ＭＳ Ｐゴシック"/>
        <family val="3"/>
        <charset val="128"/>
      </rPr>
      <t>全角スペース1字</t>
    </r>
    <rPh sb="0" eb="1">
      <t>セイ</t>
    </rPh>
    <rPh sb="2" eb="3">
      <t>メイ</t>
    </rPh>
    <rPh sb="4" eb="5">
      <t>アイダ</t>
    </rPh>
    <phoneticPr fontId="3"/>
  </si>
  <si>
    <r>
      <t>略称名で記入。
高校は</t>
    </r>
    <r>
      <rPr>
        <b/>
        <u/>
        <sz val="9"/>
        <rFont val="ＭＳ Ｐゴシック"/>
        <family val="3"/>
        <charset val="128"/>
      </rPr>
      <t>○○高</t>
    </r>
    <r>
      <rPr>
        <sz val="9"/>
        <color theme="1"/>
        <rFont val="ＭＳ Ｐゴシック"/>
        <family val="3"/>
        <charset val="128"/>
        <scheme val="minor"/>
      </rPr>
      <t xml:space="preserve">
大学は</t>
    </r>
    <r>
      <rPr>
        <b/>
        <u/>
        <sz val="9"/>
        <rFont val="ＭＳ Ｐゴシック"/>
        <family val="3"/>
        <charset val="128"/>
      </rPr>
      <t>□□大</t>
    </r>
    <rPh sb="0" eb="2">
      <t>リャクショウ</t>
    </rPh>
    <rPh sb="2" eb="3">
      <t>メイ</t>
    </rPh>
    <rPh sb="4" eb="6">
      <t>キニュウ</t>
    </rPh>
    <rPh sb="8" eb="10">
      <t>コウコウ</t>
    </rPh>
    <phoneticPr fontId="3"/>
  </si>
  <si>
    <r>
      <t xml:space="preserve">ｸﾗﾌﾞ登録ﾁｰﾑの場合、
</t>
    </r>
    <r>
      <rPr>
        <b/>
        <u/>
        <sz val="9"/>
        <rFont val="ＭＳ Ｐゴシック"/>
        <family val="3"/>
        <charset val="128"/>
      </rPr>
      <t>各個人の正式登録名</t>
    </r>
    <r>
      <rPr>
        <u/>
        <sz val="9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を記入</t>
    </r>
    <rPh sb="14" eb="17">
      <t>カクコジン</t>
    </rPh>
    <phoneticPr fontId="3"/>
  </si>
  <si>
    <r>
      <t xml:space="preserve">高体連・学連
登録者は必ず
</t>
    </r>
    <r>
      <rPr>
        <b/>
        <u/>
        <sz val="9"/>
        <rFont val="ＭＳ Ｐゴシック"/>
        <family val="3"/>
        <charset val="128"/>
      </rPr>
      <t>半角</t>
    </r>
    <r>
      <rPr>
        <sz val="9"/>
        <color theme="1"/>
        <rFont val="ＭＳ Ｐゴシック"/>
        <family val="3"/>
        <charset val="128"/>
        <scheme val="minor"/>
      </rPr>
      <t>で入力</t>
    </r>
    <rPh sb="0" eb="1">
      <t>ダカ</t>
    </rPh>
    <rPh sb="1" eb="2">
      <t>タイ</t>
    </rPh>
    <rPh sb="2" eb="3">
      <t>レン</t>
    </rPh>
    <rPh sb="4" eb="5">
      <t>ガク</t>
    </rPh>
    <rPh sb="5" eb="6">
      <t>レン</t>
    </rPh>
    <rPh sb="7" eb="10">
      <t>トウロクシャ</t>
    </rPh>
    <rPh sb="11" eb="12">
      <t>カナラ</t>
    </rPh>
    <rPh sb="14" eb="16">
      <t>ハンカク</t>
    </rPh>
    <rPh sb="17" eb="19">
      <t>ニュウリョク</t>
    </rPh>
    <phoneticPr fontId="3"/>
  </si>
  <si>
    <r>
      <rPr>
        <b/>
        <u/>
        <sz val="9"/>
        <rFont val="ＭＳ Ｐゴシック"/>
        <family val="3"/>
        <charset val="128"/>
      </rPr>
      <t>半角数字</t>
    </r>
    <r>
      <rPr>
        <sz val="9"/>
        <color theme="1"/>
        <rFont val="ＭＳ Ｐゴシック"/>
        <family val="3"/>
        <charset val="128"/>
        <scheme val="minor"/>
      </rPr>
      <t xml:space="preserve">
で記入</t>
    </r>
    <rPh sb="0" eb="2">
      <t>ハンカク</t>
    </rPh>
    <rPh sb="2" eb="4">
      <t>スウジ</t>
    </rPh>
    <rPh sb="6" eb="8">
      <t>キニュウ</t>
    </rPh>
    <phoneticPr fontId="3"/>
  </si>
  <si>
    <r>
      <t xml:space="preserve">右の表を参考にして
</t>
    </r>
    <r>
      <rPr>
        <b/>
        <u/>
        <sz val="9"/>
        <color rgb="FFFF0000"/>
        <rFont val="ＭＳ Ｐゴシック"/>
        <family val="3"/>
        <charset val="128"/>
      </rPr>
      <t>種目№</t>
    </r>
    <r>
      <rPr>
        <b/>
        <sz val="9"/>
        <color indexed="10"/>
        <rFont val="ＭＳ Ｐゴシック"/>
        <family val="3"/>
        <charset val="128"/>
      </rPr>
      <t>を入力</t>
    </r>
    <rPh sb="0" eb="1">
      <t>ミギ</t>
    </rPh>
    <rPh sb="2" eb="3">
      <t>ヒョウ</t>
    </rPh>
    <rPh sb="4" eb="6">
      <t>サンコウ</t>
    </rPh>
    <rPh sb="14" eb="16">
      <t>ニュウリョク</t>
    </rPh>
    <phoneticPr fontId="3"/>
  </si>
  <si>
    <t>第７４回　尼崎市民スポーツ祭（陸上競技の部）</t>
    <rPh sb="0" eb="1">
      <t>ダイ</t>
    </rPh>
    <rPh sb="3" eb="4">
      <t>カイ</t>
    </rPh>
    <rPh sb="5" eb="9">
      <t>アマガサキシミン</t>
    </rPh>
    <rPh sb="13" eb="14">
      <t>サイ</t>
    </rPh>
    <rPh sb="15" eb="17">
      <t>リクジョウ</t>
    </rPh>
    <rPh sb="17" eb="19">
      <t>キョウギ</t>
    </rPh>
    <rPh sb="20" eb="21">
      <t>ブ</t>
    </rPh>
    <phoneticPr fontId="3"/>
  </si>
  <si>
    <r>
      <t xml:space="preserve">令和６(2024)年度尼崎市陸上競技協会団体登録費
（春・秋の市内大会の団体対抗に参加する団体）
</t>
    </r>
    <r>
      <rPr>
        <b/>
        <sz val="11"/>
        <color theme="1"/>
        <rFont val="ＭＳ ゴシック"/>
        <family val="3"/>
        <charset val="128"/>
      </rPr>
      <t>該当項目に半角数字｢1｣を記入</t>
    </r>
    <rPh sb="0" eb="1">
      <t>レイ</t>
    </rPh>
    <rPh sb="1" eb="2">
      <t>ワ</t>
    </rPh>
    <rPh sb="9" eb="11">
      <t>ネンド</t>
    </rPh>
    <rPh sb="11" eb="13">
      <t>アマガサキ</t>
    </rPh>
    <phoneticPr fontId="3"/>
  </si>
  <si>
    <t>４月１６日(火)１７：３０～</t>
    <rPh sb="1" eb="2">
      <t>ガツ</t>
    </rPh>
    <rPh sb="4" eb="5">
      <t>ヒ</t>
    </rPh>
    <rPh sb="6" eb="7">
      <t>ヒ</t>
    </rPh>
    <phoneticPr fontId="3"/>
  </si>
  <si>
    <t>県立尼崎稲園高校</t>
    <rPh sb="0" eb="2">
      <t>ケンリツ</t>
    </rPh>
    <rPh sb="2" eb="6">
      <t>アマガサキイナゾノ</t>
    </rPh>
    <rPh sb="6" eb="8">
      <t>コウコウ</t>
    </rPh>
    <phoneticPr fontId="3"/>
  </si>
  <si>
    <t>Ａ・Ｂを記入</t>
    <rPh sb="4" eb="6">
      <t>キニュウ</t>
    </rPh>
    <phoneticPr fontId="3"/>
  </si>
  <si>
    <t>オーダー用紙の提出について
　　　　提出締切……競技開始時刻の１時間前まで
　　　　提出場所……本部記録室</t>
    <rPh sb="4" eb="6">
      <t>ヨウシ</t>
    </rPh>
    <rPh sb="7" eb="9">
      <t>テイシュツ</t>
    </rPh>
    <rPh sb="21" eb="24">
      <t>テイシュツシ</t>
    </rPh>
    <rPh sb="24" eb="25">
      <t>キ</t>
    </rPh>
    <rPh sb="27" eb="33">
      <t>キョウギカイシジコク</t>
    </rPh>
    <rPh sb="35" eb="38">
      <t>ジカンマエ</t>
    </rPh>
    <rPh sb="45" eb="49">
      <t>テイシュツバショ</t>
    </rPh>
    <rPh sb="51" eb="56">
      <t>ホンブキロクシツ</t>
    </rPh>
    <phoneticPr fontId="3"/>
  </si>
  <si>
    <t>（　　　　）組（　　　　　）レーン</t>
    <rPh sb="6" eb="7">
      <t>クミ</t>
    </rPh>
    <phoneticPr fontId="1"/>
  </si>
  <si>
    <t>　　＊注意＊
　ﾘﾚｰﾒﾝﾊﾞｰとして登録した選手以外が出場する場合のみ記入する</t>
    <rPh sb="3" eb="5">
      <t>チュウイ</t>
    </rPh>
    <rPh sb="19" eb="21">
      <t>トウロク</t>
    </rPh>
    <rPh sb="24" eb="25">
      <t>センシュ</t>
    </rPh>
    <rPh sb="25" eb="27">
      <t>イガイ</t>
    </rPh>
    <rPh sb="28" eb="30">
      <t>シュツジョウ</t>
    </rPh>
    <rPh sb="32" eb="34">
      <t>バアイ</t>
    </rPh>
    <rPh sb="36" eb="38">
      <t>キニュウ</t>
    </rPh>
    <phoneticPr fontId="1"/>
  </si>
  <si>
    <t>＊　競技がリレーから開始されますので、次シート（Rオーダー用紙）をプリントアウトし、記入・持参して受付時に提出していただけると助かります。</t>
    <rPh sb="2" eb="4">
      <t>キョウギ</t>
    </rPh>
    <rPh sb="10" eb="12">
      <t>カイシ</t>
    </rPh>
    <rPh sb="19" eb="20">
      <t>ツギ</t>
    </rPh>
    <rPh sb="29" eb="31">
      <t>ヨウシ</t>
    </rPh>
    <rPh sb="42" eb="44">
      <t>キニュウ</t>
    </rPh>
    <rPh sb="45" eb="47">
      <t>ジサン</t>
    </rPh>
    <rPh sb="49" eb="52">
      <t>ウケツケジ</t>
    </rPh>
    <rPh sb="53" eb="55">
      <t>テイシュツ</t>
    </rPh>
    <rPh sb="63" eb="64">
      <t>タス</t>
    </rPh>
    <phoneticPr fontId="1"/>
  </si>
  <si>
    <r>
      <t xml:space="preserve">　１名２種目以内（リレーは除く）
　　各団体から　ﾄﾗｯｸ　 ４名
　　　　　　　　ﾌｨｰﾙﾄﾞ ３名
　　　　　　　　ﾘﾚｰ　　２ﾁｰﾑ  以内
 </t>
    </r>
    <r>
      <rPr>
        <b/>
        <sz val="12"/>
        <color indexed="10"/>
        <rFont val="ＭＳ ゴシック"/>
        <family val="3"/>
        <charset val="128"/>
      </rPr>
      <t xml:space="preserve"> 100mにはｵｰﾌﾟﾝの設定あり(出場制限参照)</t>
    </r>
    <rPh sb="50" eb="51">
      <t>メイ</t>
    </rPh>
    <rPh sb="88" eb="90">
      <t>セッテイ</t>
    </rPh>
    <rPh sb="93" eb="95">
      <t>シュツジョウ</t>
    </rPh>
    <rPh sb="95" eb="97">
      <t>セイゲン</t>
    </rPh>
    <rPh sb="97" eb="99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</si>
</sst>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00&quot;円&quot;"/>
    <numFmt numFmtId="177" formatCode="&quot;(&quot;@&quot;)&quot;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color indexed="10"/>
      <name val="ＭＳ ゴシック"/>
      <family val="3"/>
      <charset val="128"/>
    </font>
    <font>
      <u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i/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rgb="FFFF0000"/>
      <name val="ＤＦ特太ゴシック体"/>
      <family val="3"/>
      <charset val="128"/>
    </font>
    <font>
      <sz val="10"/>
      <name val="ＭＳ 明朝"/>
      <family val="1"/>
      <charset val="128"/>
    </font>
    <font>
      <b/>
      <i/>
      <sz val="14"/>
      <color rgb="FF0070C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u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u/>
      <sz val="9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i/>
      <sz val="14"/>
      <color rgb="FFCC0099"/>
      <name val="ＭＳ Ｐゴシック"/>
      <family val="3"/>
      <charset val="128"/>
      <scheme val="minor"/>
    </font>
    <font>
      <b/>
      <sz val="12"/>
      <color indexed="1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85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0" fillId="0" borderId="0" xfId="0" applyAlignment="1"/>
    <xf numFmtId="0" fontId="6" fillId="0" borderId="39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shrinkToFit="1"/>
    </xf>
    <xf numFmtId="0" fontId="0" fillId="6" borderId="19" xfId="0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177" fontId="0" fillId="6" borderId="90" xfId="0" applyNumberFormat="1" applyFill="1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6" fillId="0" borderId="92" xfId="0" applyFont="1" applyBorder="1" applyAlignment="1">
      <alignment horizontal="center" vertical="center" wrapText="1" shrinkToFit="1"/>
    </xf>
    <xf numFmtId="0" fontId="0" fillId="0" borderId="92" xfId="0" applyBorder="1" applyAlignment="1"/>
    <xf numFmtId="0" fontId="0" fillId="0" borderId="92" xfId="0" applyBorder="1" applyAlignment="1">
      <alignment horizontal="center" vertical="center" shrinkToFit="1"/>
    </xf>
    <xf numFmtId="0" fontId="0" fillId="0" borderId="92" xfId="0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4" fillId="0" borderId="96" xfId="0" applyFont="1" applyBorder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14" fillId="0" borderId="97" xfId="0" applyFont="1" applyBorder="1">
      <alignment vertical="center"/>
    </xf>
    <xf numFmtId="0" fontId="14" fillId="0" borderId="43" xfId="0" applyFont="1" applyBorder="1" applyAlignment="1"/>
    <xf numFmtId="0" fontId="14" fillId="0" borderId="43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3" fillId="0" borderId="98" xfId="0" applyFont="1" applyBorder="1">
      <alignment vertical="center"/>
    </xf>
    <xf numFmtId="0" fontId="15" fillId="0" borderId="98" xfId="0" applyFont="1" applyBorder="1">
      <alignment vertical="center"/>
    </xf>
    <xf numFmtId="0" fontId="14" fillId="0" borderId="98" xfId="0" applyFont="1" applyBorder="1">
      <alignment vertical="center"/>
    </xf>
    <xf numFmtId="0" fontId="14" fillId="0" borderId="98" xfId="0" applyFont="1" applyBorder="1" applyAlignment="1">
      <alignment horizontal="center" vertical="center"/>
    </xf>
    <xf numFmtId="0" fontId="14" fillId="7" borderId="9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3" borderId="13" xfId="0" applyFont="1" applyFill="1" applyBorder="1" applyProtection="1">
      <alignment vertical="center"/>
      <protection locked="0"/>
    </xf>
    <xf numFmtId="0" fontId="17" fillId="0" borderId="1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17" fillId="3" borderId="55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0" fontId="17" fillId="8" borderId="13" xfId="0" applyFont="1" applyFill="1" applyBorder="1">
      <alignment vertical="center"/>
    </xf>
    <xf numFmtId="177" fontId="17" fillId="3" borderId="13" xfId="0" applyNumberFormat="1" applyFont="1" applyFill="1" applyBorder="1" applyProtection="1">
      <alignment vertical="center"/>
      <protection locked="0"/>
    </xf>
    <xf numFmtId="0" fontId="17" fillId="3" borderId="5" xfId="0" applyFont="1" applyFill="1" applyBorder="1" applyAlignment="1" applyProtection="1">
      <alignment horizontal="center" vertical="center" shrinkToFit="1"/>
      <protection locked="0"/>
    </xf>
    <xf numFmtId="0" fontId="17" fillId="3" borderId="19" xfId="0" applyFont="1" applyFill="1" applyBorder="1" applyAlignment="1" applyProtection="1">
      <alignment horizontal="center" vertical="center" shrinkToFit="1"/>
      <protection locked="0"/>
    </xf>
    <xf numFmtId="0" fontId="17" fillId="3" borderId="6" xfId="0" applyFont="1" applyFill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>
      <alignment horizontal="center" vertical="center" shrinkToFit="1"/>
    </xf>
    <xf numFmtId="177" fontId="17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46" xfId="0" applyFont="1" applyBorder="1" applyAlignment="1">
      <alignment horizontal="center" vertical="center" shrinkToFit="1"/>
    </xf>
    <xf numFmtId="0" fontId="17" fillId="0" borderId="92" xfId="0" applyFont="1" applyBorder="1" applyAlignment="1"/>
    <xf numFmtId="0" fontId="17" fillId="0" borderId="92" xfId="0" applyFont="1" applyBorder="1" applyAlignment="1">
      <alignment horizontal="center" vertical="center" shrinkToFit="1"/>
    </xf>
    <xf numFmtId="0" fontId="17" fillId="0" borderId="92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17" fillId="0" borderId="13" xfId="0" applyFont="1" applyBorder="1">
      <alignment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7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7" fillId="0" borderId="74" xfId="0" applyFont="1" applyBorder="1" applyAlignment="1">
      <alignment horizontal="center"/>
    </xf>
    <xf numFmtId="0" fontId="17" fillId="2" borderId="85" xfId="0" applyFont="1" applyFill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6" fontId="18" fillId="0" borderId="0" xfId="2" applyFont="1" applyFill="1" applyBorder="1" applyAlignment="1" applyProtection="1">
      <alignment horizontal="center" vertical="center" shrinkToFit="1"/>
    </xf>
    <xf numFmtId="0" fontId="17" fillId="0" borderId="0" xfId="0" applyFont="1" applyAlignment="1" applyProtection="1">
      <alignment horizontal="center" vertical="center"/>
      <protection locked="0"/>
    </xf>
    <xf numFmtId="0" fontId="32" fillId="0" borderId="92" xfId="0" applyFont="1" applyBorder="1" applyAlignment="1">
      <alignment horizontal="center" vertical="center" wrapText="1" shrinkToFit="1"/>
    </xf>
    <xf numFmtId="0" fontId="33" fillId="0" borderId="40" xfId="0" applyFont="1" applyBorder="1" applyAlignment="1">
      <alignment horizontal="center" vertical="center" wrapText="1" shrinkToFit="1"/>
    </xf>
    <xf numFmtId="0" fontId="0" fillId="0" borderId="40" xfId="0" applyBorder="1" applyAlignment="1"/>
    <xf numFmtId="0" fontId="0" fillId="0" borderId="40" xfId="0" applyBorder="1" applyAlignment="1">
      <alignment horizontal="center" vertical="center" shrinkToFit="1"/>
    </xf>
    <xf numFmtId="0" fontId="0" fillId="0" borderId="40" xfId="0" applyBorder="1" applyAlignment="1" applyProtection="1">
      <alignment horizontal="center" vertical="center" shrinkToFit="1"/>
      <protection locked="0"/>
    </xf>
    <xf numFmtId="0" fontId="34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38" fontId="20" fillId="2" borderId="28" xfId="1" applyFont="1" applyFill="1" applyBorder="1" applyAlignment="1" applyProtection="1">
      <alignment horizontal="center" vertical="center" shrinkToFit="1"/>
    </xf>
    <xf numFmtId="38" fontId="20" fillId="2" borderId="29" xfId="1" applyFont="1" applyFill="1" applyBorder="1" applyAlignment="1" applyProtection="1">
      <alignment horizontal="center" vertical="center" shrinkToFit="1"/>
    </xf>
    <xf numFmtId="38" fontId="20" fillId="2" borderId="30" xfId="1" applyFont="1" applyFill="1" applyBorder="1" applyAlignment="1" applyProtection="1">
      <alignment horizontal="center" vertical="center" shrinkToFi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3" borderId="28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 applyProtection="1">
      <alignment horizontal="center" vertical="center"/>
      <protection locked="0"/>
    </xf>
    <xf numFmtId="0" fontId="17" fillId="3" borderId="30" xfId="0" applyFont="1" applyFill="1" applyBorder="1" applyAlignment="1" applyProtection="1">
      <alignment horizontal="center" vertical="center"/>
      <protection locked="0"/>
    </xf>
    <xf numFmtId="0" fontId="17" fillId="0" borderId="39" xfId="0" applyFont="1" applyBorder="1" applyAlignment="1">
      <alignment horizontal="center" vertical="center" wrapText="1" shrinkToFit="1"/>
    </xf>
    <xf numFmtId="0" fontId="17" fillId="0" borderId="40" xfId="0" applyFont="1" applyBorder="1" applyAlignment="1">
      <alignment horizontal="center" vertical="center" wrapText="1" shrinkToFit="1"/>
    </xf>
    <xf numFmtId="0" fontId="17" fillId="0" borderId="41" xfId="0" applyFont="1" applyBorder="1" applyAlignment="1">
      <alignment horizontal="center" vertical="center" wrapText="1" shrinkToFit="1"/>
    </xf>
    <xf numFmtId="0" fontId="17" fillId="0" borderId="42" xfId="0" applyFont="1" applyBorder="1" applyAlignment="1">
      <alignment horizontal="center" vertical="center" wrapText="1" shrinkToFit="1"/>
    </xf>
    <xf numFmtId="0" fontId="17" fillId="0" borderId="43" xfId="0" applyFont="1" applyBorder="1" applyAlignment="1">
      <alignment horizontal="center" vertical="center" wrapText="1" shrinkToFit="1"/>
    </xf>
    <xf numFmtId="0" fontId="17" fillId="0" borderId="44" xfId="0" applyFont="1" applyBorder="1" applyAlignment="1">
      <alignment horizontal="center" vertical="center" wrapText="1" shrinkToFit="1"/>
    </xf>
    <xf numFmtId="0" fontId="17" fillId="0" borderId="45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76" fontId="17" fillId="0" borderId="15" xfId="0" applyNumberFormat="1" applyFont="1" applyBorder="1" applyAlignment="1">
      <alignment horizontal="center" vertical="center"/>
    </xf>
    <xf numFmtId="176" fontId="17" fillId="0" borderId="50" xfId="0" applyNumberFormat="1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176" fontId="17" fillId="0" borderId="53" xfId="0" applyNumberFormat="1" applyFont="1" applyBorder="1" applyAlignment="1">
      <alignment horizontal="center" vertical="center"/>
    </xf>
    <xf numFmtId="176" fontId="17" fillId="0" borderId="54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6" fontId="18" fillId="4" borderId="57" xfId="2" applyFont="1" applyFill="1" applyBorder="1" applyAlignment="1" applyProtection="1">
      <alignment horizontal="center" vertical="center" shrinkToFit="1"/>
    </xf>
    <xf numFmtId="6" fontId="18" fillId="4" borderId="58" xfId="2" applyFont="1" applyFill="1" applyBorder="1" applyAlignment="1" applyProtection="1">
      <alignment horizontal="center" vertical="center" shrinkToFit="1"/>
    </xf>
    <xf numFmtId="6" fontId="18" fillId="4" borderId="59" xfId="2" applyFont="1" applyFill="1" applyBorder="1" applyAlignment="1" applyProtection="1">
      <alignment horizontal="center" vertical="center" shrinkToFit="1"/>
    </xf>
    <xf numFmtId="0" fontId="18" fillId="0" borderId="60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17" fillId="3" borderId="88" xfId="0" applyFont="1" applyFill="1" applyBorder="1" applyAlignment="1" applyProtection="1">
      <alignment horizontal="center" vertical="center"/>
      <protection locked="0"/>
    </xf>
    <xf numFmtId="0" fontId="17" fillId="3" borderId="48" xfId="0" applyFont="1" applyFill="1" applyBorder="1" applyAlignment="1" applyProtection="1">
      <alignment horizontal="center" vertical="center"/>
      <protection locked="0"/>
    </xf>
    <xf numFmtId="0" fontId="17" fillId="3" borderId="99" xfId="0" applyFont="1" applyFill="1" applyBorder="1" applyAlignment="1" applyProtection="1">
      <alignment horizontal="center" vertical="center"/>
      <protection locked="0"/>
    </xf>
    <xf numFmtId="0" fontId="22" fillId="0" borderId="94" xfId="0" applyFont="1" applyBorder="1" applyAlignment="1">
      <alignment horizontal="center" vertical="center" wrapText="1"/>
    </xf>
    <xf numFmtId="0" fontId="22" fillId="0" borderId="9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left" vertical="center" wrapText="1"/>
    </xf>
    <xf numFmtId="0" fontId="22" fillId="0" borderId="63" xfId="0" applyFont="1" applyBorder="1" applyAlignment="1">
      <alignment horizontal="left" vertical="center" wrapText="1"/>
    </xf>
    <xf numFmtId="0" fontId="22" fillId="0" borderId="64" xfId="0" applyFont="1" applyBorder="1" applyAlignment="1">
      <alignment horizontal="left" vertical="center" wrapText="1"/>
    </xf>
    <xf numFmtId="0" fontId="22" fillId="0" borderId="6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left" vertical="center" wrapText="1"/>
    </xf>
    <xf numFmtId="0" fontId="0" fillId="0" borderId="7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7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4" fillId="5" borderId="75" xfId="0" applyFont="1" applyFill="1" applyBorder="1" applyAlignment="1">
      <alignment horizontal="center" vertical="center" wrapText="1"/>
    </xf>
    <xf numFmtId="0" fontId="4" fillId="5" borderId="77" xfId="0" applyFont="1" applyFill="1" applyBorder="1" applyAlignment="1">
      <alignment horizontal="center" vertical="center" wrapText="1"/>
    </xf>
    <xf numFmtId="0" fontId="4" fillId="5" borderId="78" xfId="0" applyFont="1" applyFill="1" applyBorder="1" applyAlignment="1">
      <alignment horizontal="center" vertical="center" wrapText="1"/>
    </xf>
    <xf numFmtId="0" fontId="9" fillId="5" borderId="75" xfId="0" applyFont="1" applyFill="1" applyBorder="1" applyAlignment="1">
      <alignment horizontal="left" vertical="center" wrapText="1"/>
    </xf>
    <xf numFmtId="0" fontId="9" fillId="5" borderId="77" xfId="0" applyFont="1" applyFill="1" applyBorder="1" applyAlignment="1">
      <alignment horizontal="left" vertical="center" wrapText="1"/>
    </xf>
    <xf numFmtId="0" fontId="9" fillId="5" borderId="78" xfId="0" applyFont="1" applyFill="1" applyBorder="1" applyAlignment="1">
      <alignment horizontal="left" vertical="center" wrapText="1"/>
    </xf>
    <xf numFmtId="0" fontId="0" fillId="0" borderId="81" xfId="0" applyBorder="1">
      <alignment vertical="center"/>
    </xf>
    <xf numFmtId="0" fontId="0" fillId="0" borderId="84" xfId="0" applyBorder="1">
      <alignment vertical="center"/>
    </xf>
    <xf numFmtId="0" fontId="0" fillId="0" borderId="20" xfId="0" applyBorder="1">
      <alignment vertical="center"/>
    </xf>
    <xf numFmtId="0" fontId="30" fillId="0" borderId="7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87" xfId="0" applyBorder="1">
      <alignment vertical="center"/>
    </xf>
    <xf numFmtId="0" fontId="0" fillId="0" borderId="85" xfId="0" applyBorder="1">
      <alignment vertical="center"/>
    </xf>
    <xf numFmtId="0" fontId="23" fillId="0" borderId="0" xfId="0" applyFont="1" applyAlignment="1">
      <alignment horizontal="center" vertical="center"/>
    </xf>
    <xf numFmtId="0" fontId="0" fillId="0" borderId="93" xfId="0" applyBorder="1" applyAlignment="1">
      <alignment horizontal="center" vertical="center" shrinkToFit="1"/>
    </xf>
    <xf numFmtId="0" fontId="32" fillId="0" borderId="56" xfId="0" applyFont="1" applyBorder="1" applyAlignment="1" applyProtection="1">
      <alignment horizontal="center" vertical="center" wrapText="1" shrinkToFit="1"/>
      <protection locked="0"/>
    </xf>
    <xf numFmtId="0" fontId="17" fillId="0" borderId="89" xfId="0" applyFont="1" applyBorder="1" applyAlignment="1" applyProtection="1">
      <protection locked="0"/>
    </xf>
    <xf numFmtId="0" fontId="0" fillId="0" borderId="82" xfId="0" applyBorder="1" applyAlignment="1">
      <alignment horizontal="center" vertical="center" textRotation="255"/>
    </xf>
    <xf numFmtId="0" fontId="0" fillId="0" borderId="86" xfId="0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 wrapText="1" shrinkToFit="1"/>
    </xf>
    <xf numFmtId="0" fontId="6" fillId="0" borderId="89" xfId="0" applyFont="1" applyBorder="1" applyAlignment="1">
      <alignment horizontal="center" vertical="center" shrinkToFit="1"/>
    </xf>
    <xf numFmtId="0" fontId="14" fillId="0" borderId="94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5">
    <dxf>
      <font>
        <color rgb="FF0070C0"/>
      </font>
      <fill>
        <patternFill>
          <bgColor theme="3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8</xdr:row>
      <xdr:rowOff>209550</xdr:rowOff>
    </xdr:from>
    <xdr:to>
      <xdr:col>12</xdr:col>
      <xdr:colOff>190500</xdr:colOff>
      <xdr:row>9</xdr:row>
      <xdr:rowOff>190500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43350" y="2876550"/>
          <a:ext cx="2771775" cy="314325"/>
        </a:xfrm>
        <a:prstGeom prst="wedgeRoundRectCallout">
          <a:avLst>
            <a:gd name="adj1" fmla="val -65085"/>
            <a:gd name="adj2" fmla="val 12916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人数です。　種目数ではありません</a:t>
          </a:r>
          <a:r>
            <a:rPr kumimoji="1" lang="en-US" altLang="ja-JP" sz="1100" b="1">
              <a:solidFill>
                <a:srgbClr val="FF0000"/>
              </a:solidFill>
            </a:rPr>
            <a:t>!!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480060</xdr:colOff>
      <xdr:row>2</xdr:row>
      <xdr:rowOff>251460</xdr:rowOff>
    </xdr:from>
    <xdr:to>
      <xdr:col>9</xdr:col>
      <xdr:colOff>144780</xdr:colOff>
      <xdr:row>4</xdr:row>
      <xdr:rowOff>160020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558540" y="822960"/>
          <a:ext cx="2049780" cy="670560"/>
        </a:xfrm>
        <a:prstGeom prst="wedgeRectCallout">
          <a:avLst>
            <a:gd name="adj1" fmla="val -80307"/>
            <a:gd name="adj2" fmla="val 96600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クラブ登録の場合は、正式な登録名を記入してください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2"/>
  <sheetViews>
    <sheetView tabSelected="1" zoomScaleSheetLayoutView="100" workbookViewId="0">
      <selection activeCell="B2" sqref="B2:J2"/>
    </sheetView>
  </sheetViews>
  <sheetFormatPr defaultColWidth="5" defaultRowHeight="25.5" customHeight="1" x14ac:dyDescent="0.2"/>
  <cols>
    <col min="1" max="1" width="5" style="71"/>
    <col min="2" max="2" width="7.44140625" style="71" customWidth="1"/>
    <col min="3" max="3" width="13.77734375" style="71" customWidth="1"/>
    <col min="4" max="10" width="8.109375" style="71" customWidth="1"/>
    <col min="11" max="11" width="3.77734375" style="71" customWidth="1"/>
    <col min="12" max="12" width="6.88671875" style="71" customWidth="1"/>
    <col min="13" max="14" width="8.109375" style="71" customWidth="1"/>
    <col min="15" max="15" width="5" style="71"/>
    <col min="16" max="19" width="11.21875" style="71" customWidth="1"/>
    <col min="20" max="16384" width="5" style="71"/>
  </cols>
  <sheetData>
    <row r="2" spans="2:19" ht="25.5" customHeight="1" thickBot="1" x14ac:dyDescent="0.25">
      <c r="B2" s="138" t="s">
        <v>152</v>
      </c>
      <c r="C2" s="138"/>
      <c r="D2" s="138"/>
      <c r="E2" s="138"/>
      <c r="F2" s="138"/>
      <c r="G2" s="138"/>
      <c r="H2" s="138"/>
      <c r="I2" s="138"/>
      <c r="J2" s="138"/>
      <c r="L2" s="139" t="s">
        <v>0</v>
      </c>
      <c r="M2" s="139"/>
      <c r="N2" s="139"/>
    </row>
    <row r="3" spans="2:19" ht="25.5" customHeight="1" thickBot="1" x14ac:dyDescent="0.25">
      <c r="B3" s="140"/>
      <c r="C3" s="140"/>
      <c r="D3" s="140"/>
      <c r="E3" s="140"/>
      <c r="F3" s="140"/>
      <c r="G3" s="140"/>
      <c r="H3" s="140"/>
      <c r="I3" s="140"/>
      <c r="J3" s="140"/>
      <c r="L3" s="73" t="s">
        <v>1</v>
      </c>
      <c r="M3" s="141">
        <f>D4</f>
        <v>0</v>
      </c>
      <c r="N3" s="142"/>
      <c r="P3" s="102"/>
      <c r="Q3" s="72" t="s">
        <v>2</v>
      </c>
      <c r="R3" s="72"/>
      <c r="S3" s="72"/>
    </row>
    <row r="4" spans="2:19" ht="25.5" customHeight="1" thickBot="1" x14ac:dyDescent="0.25">
      <c r="B4" s="143" t="s">
        <v>1</v>
      </c>
      <c r="C4" s="144"/>
      <c r="D4" s="145"/>
      <c r="E4" s="146"/>
      <c r="F4" s="146"/>
      <c r="G4" s="146"/>
      <c r="H4" s="146"/>
      <c r="I4" s="146"/>
      <c r="J4" s="147"/>
      <c r="L4" s="74"/>
      <c r="M4" s="75" t="s">
        <v>3</v>
      </c>
      <c r="N4" s="76" t="s">
        <v>4</v>
      </c>
    </row>
    <row r="5" spans="2:19" ht="25.5" customHeight="1" thickBot="1" x14ac:dyDescent="0.25">
      <c r="B5" s="172" t="s">
        <v>5</v>
      </c>
      <c r="C5" s="160"/>
      <c r="D5" s="151"/>
      <c r="E5" s="152"/>
      <c r="F5" s="152"/>
      <c r="G5" s="152"/>
      <c r="H5" s="152"/>
      <c r="I5" s="152"/>
      <c r="J5" s="153"/>
      <c r="L5" s="170" t="s">
        <v>6</v>
      </c>
      <c r="M5" s="90" t="s">
        <v>118</v>
      </c>
      <c r="N5" s="91">
        <f>COUNTIF(個人種目申込!$H$7:$H$81,1)</f>
        <v>0</v>
      </c>
      <c r="P5" s="71" t="s">
        <v>7</v>
      </c>
    </row>
    <row r="6" spans="2:19" ht="25.5" customHeight="1" thickTop="1" x14ac:dyDescent="0.2">
      <c r="B6" s="172" t="s">
        <v>8</v>
      </c>
      <c r="C6" s="77" t="s">
        <v>9</v>
      </c>
      <c r="D6" s="151"/>
      <c r="E6" s="152"/>
      <c r="F6" s="152"/>
      <c r="G6" s="152"/>
      <c r="H6" s="152"/>
      <c r="I6" s="152"/>
      <c r="J6" s="153"/>
      <c r="L6" s="171"/>
      <c r="M6" s="90" t="s">
        <v>119</v>
      </c>
      <c r="N6" s="92">
        <f>COUNTIF(個人種目申込!$H$7:$H$81,2)</f>
        <v>0</v>
      </c>
      <c r="P6" s="148" t="s">
        <v>114</v>
      </c>
      <c r="Q6" s="149"/>
      <c r="R6" s="149"/>
      <c r="S6" s="150"/>
    </row>
    <row r="7" spans="2:19" ht="25.5" customHeight="1" x14ac:dyDescent="0.2">
      <c r="B7" s="172"/>
      <c r="C7" s="77" t="s">
        <v>10</v>
      </c>
      <c r="D7" s="151"/>
      <c r="E7" s="152"/>
      <c r="F7" s="152"/>
      <c r="G7" s="152"/>
      <c r="H7" s="152"/>
      <c r="I7" s="152"/>
      <c r="J7" s="153"/>
      <c r="L7" s="171"/>
      <c r="M7" s="93" t="s">
        <v>120</v>
      </c>
      <c r="N7" s="92">
        <f>COUNTIF(個人種目申込!$H$7:$H$81,3)</f>
        <v>0</v>
      </c>
      <c r="P7" s="154" t="s">
        <v>115</v>
      </c>
      <c r="Q7" s="155"/>
      <c r="R7" s="155"/>
      <c r="S7" s="156"/>
    </row>
    <row r="8" spans="2:19" ht="25.5" customHeight="1" x14ac:dyDescent="0.2">
      <c r="B8" s="172"/>
      <c r="C8" s="77" t="s">
        <v>11</v>
      </c>
      <c r="D8" s="151"/>
      <c r="E8" s="152"/>
      <c r="F8" s="152"/>
      <c r="G8" s="152"/>
      <c r="H8" s="152"/>
      <c r="I8" s="152"/>
      <c r="J8" s="153"/>
      <c r="L8" s="171"/>
      <c r="M8" s="93" t="s">
        <v>121</v>
      </c>
      <c r="N8" s="92">
        <f>COUNTIF(個人種目申込!$H$7:$H$81,4)</f>
        <v>0</v>
      </c>
      <c r="P8" s="154" t="s">
        <v>116</v>
      </c>
      <c r="Q8" s="155"/>
      <c r="R8" s="155"/>
      <c r="S8" s="156"/>
    </row>
    <row r="9" spans="2:19" ht="25.5" customHeight="1" thickBot="1" x14ac:dyDescent="0.25">
      <c r="B9" s="173"/>
      <c r="C9" s="78" t="s">
        <v>12</v>
      </c>
      <c r="D9" s="174"/>
      <c r="E9" s="175"/>
      <c r="F9" s="175"/>
      <c r="G9" s="175"/>
      <c r="H9" s="175"/>
      <c r="I9" s="175"/>
      <c r="J9" s="176"/>
      <c r="L9" s="171"/>
      <c r="M9" s="93" t="s">
        <v>122</v>
      </c>
      <c r="N9" s="92">
        <f>COUNTIF(個人種目申込!$H$7:$H$81,5)</f>
        <v>0</v>
      </c>
      <c r="P9" s="154" t="s">
        <v>13</v>
      </c>
      <c r="Q9" s="155"/>
      <c r="R9" s="155"/>
      <c r="S9" s="156"/>
    </row>
    <row r="10" spans="2:19" ht="25.5" customHeight="1" thickBot="1" x14ac:dyDescent="0.25">
      <c r="L10" s="171"/>
      <c r="M10" s="93" t="s">
        <v>123</v>
      </c>
      <c r="N10" s="92">
        <f>COUNTIF(個人種目申込!$H$7:$H$81,6)</f>
        <v>0</v>
      </c>
      <c r="P10" s="167" t="s">
        <v>137</v>
      </c>
      <c r="Q10" s="168"/>
      <c r="R10" s="168"/>
      <c r="S10" s="169"/>
    </row>
    <row r="11" spans="2:19" ht="25.5" customHeight="1" thickTop="1" x14ac:dyDescent="0.2">
      <c r="B11" s="157" t="s">
        <v>127</v>
      </c>
      <c r="C11" s="144" t="s">
        <v>14</v>
      </c>
      <c r="D11" s="144" t="s">
        <v>15</v>
      </c>
      <c r="E11" s="144"/>
      <c r="F11" s="144"/>
      <c r="G11" s="144"/>
      <c r="H11" s="144" t="s">
        <v>16</v>
      </c>
      <c r="I11" s="144"/>
      <c r="J11" s="161"/>
      <c r="L11" s="171"/>
      <c r="M11" s="93" t="s">
        <v>124</v>
      </c>
      <c r="N11" s="92">
        <f>COUNTIF(個人種目申込!$H$7:$H$81,7)</f>
        <v>0</v>
      </c>
    </row>
    <row r="12" spans="2:19" ht="25.5" customHeight="1" thickBot="1" x14ac:dyDescent="0.25">
      <c r="B12" s="158"/>
      <c r="C12" s="160"/>
      <c r="D12" s="77" t="s">
        <v>17</v>
      </c>
      <c r="E12" s="77" t="s">
        <v>18</v>
      </c>
      <c r="F12" s="126" t="s">
        <v>142</v>
      </c>
      <c r="G12" s="77" t="s">
        <v>19</v>
      </c>
      <c r="H12" s="77" t="s">
        <v>17</v>
      </c>
      <c r="I12" s="77" t="s">
        <v>18</v>
      </c>
      <c r="J12" s="79" t="s">
        <v>19</v>
      </c>
      <c r="L12" s="171"/>
      <c r="M12" s="93" t="s">
        <v>117</v>
      </c>
      <c r="N12" s="92">
        <f>COUNTIF(ﾘﾚｰ申込!$B$8:$B$19,1)</f>
        <v>0</v>
      </c>
    </row>
    <row r="13" spans="2:19" ht="25.5" customHeight="1" x14ac:dyDescent="0.2">
      <c r="B13" s="158"/>
      <c r="C13" s="77" t="s">
        <v>20</v>
      </c>
      <c r="D13" s="94"/>
      <c r="E13" s="94"/>
      <c r="F13" s="94"/>
      <c r="G13" s="95">
        <f>SUM(D13:E13)</f>
        <v>0</v>
      </c>
      <c r="H13" s="94"/>
      <c r="I13" s="94"/>
      <c r="J13" s="96">
        <f>SUM(H13:I13)</f>
        <v>0</v>
      </c>
      <c r="L13" s="171"/>
      <c r="M13" s="93" t="s">
        <v>21</v>
      </c>
      <c r="N13" s="92">
        <f>COUNTIF(個人種目申込!$H$7:$H$81,8)</f>
        <v>0</v>
      </c>
      <c r="P13" s="143" t="s">
        <v>22</v>
      </c>
      <c r="Q13" s="144"/>
      <c r="R13" s="127" t="s">
        <v>23</v>
      </c>
      <c r="S13" s="81" t="s">
        <v>143</v>
      </c>
    </row>
    <row r="14" spans="2:19" ht="25.5" customHeight="1" x14ac:dyDescent="0.2">
      <c r="B14" s="159"/>
      <c r="C14" s="77" t="s">
        <v>24</v>
      </c>
      <c r="D14" s="94"/>
      <c r="E14" s="94"/>
      <c r="F14" s="94"/>
      <c r="G14" s="95">
        <f>SUM(D14:E14)</f>
        <v>0</v>
      </c>
      <c r="H14" s="94"/>
      <c r="I14" s="94"/>
      <c r="J14" s="96">
        <f>SUM(H14:I14)</f>
        <v>0</v>
      </c>
      <c r="L14" s="171"/>
      <c r="M14" s="93" t="s">
        <v>25</v>
      </c>
      <c r="N14" s="92">
        <f>COUNTIF(個人種目申込!$H$7:$H$81,9)</f>
        <v>0</v>
      </c>
      <c r="P14" s="162" t="s">
        <v>26</v>
      </c>
      <c r="Q14" s="77" t="s">
        <v>20</v>
      </c>
      <c r="R14" s="120">
        <v>900</v>
      </c>
      <c r="S14" s="79">
        <v>500</v>
      </c>
    </row>
    <row r="15" spans="2:19" ht="25.5" customHeight="1" thickBot="1" x14ac:dyDescent="0.25">
      <c r="B15" s="97"/>
      <c r="C15" s="82"/>
      <c r="D15" s="82"/>
      <c r="E15" s="82" t="s">
        <v>27</v>
      </c>
      <c r="F15" s="82"/>
      <c r="G15" s="98"/>
      <c r="H15" s="164">
        <f>(D13+E13)*R14+J13*R16+(D14+E14)*R15+J14*R17+F13*S14+F14*S15</f>
        <v>0</v>
      </c>
      <c r="I15" s="165"/>
      <c r="J15" s="166"/>
      <c r="L15" s="171"/>
      <c r="M15" s="93" t="s">
        <v>28</v>
      </c>
      <c r="N15" s="92">
        <f>COUNTIF(個人種目申込!$H$7:$H$81,10)</f>
        <v>0</v>
      </c>
      <c r="P15" s="163"/>
      <c r="Q15" s="77" t="s">
        <v>24</v>
      </c>
      <c r="R15" s="120">
        <v>700</v>
      </c>
      <c r="S15" s="83">
        <v>400</v>
      </c>
    </row>
    <row r="16" spans="2:19" ht="25.5" customHeight="1" x14ac:dyDescent="0.2">
      <c r="B16" s="177" t="s">
        <v>153</v>
      </c>
      <c r="C16" s="178"/>
      <c r="D16" s="178"/>
      <c r="E16" s="178"/>
      <c r="F16" s="178"/>
      <c r="G16" s="178"/>
      <c r="H16" s="178"/>
      <c r="I16" s="178"/>
      <c r="J16" s="179"/>
      <c r="L16" s="171"/>
      <c r="M16" s="93" t="s">
        <v>29</v>
      </c>
      <c r="N16" s="92">
        <f>COUNTIF(個人種目申込!$H$7:$H$81,11)</f>
        <v>0</v>
      </c>
      <c r="P16" s="162" t="s">
        <v>30</v>
      </c>
      <c r="Q16" s="77" t="s">
        <v>20</v>
      </c>
      <c r="R16" s="79">
        <v>1000</v>
      </c>
    </row>
    <row r="17" spans="2:18" ht="25.5" customHeight="1" thickBot="1" x14ac:dyDescent="0.25">
      <c r="B17" s="180"/>
      <c r="C17" s="181"/>
      <c r="D17" s="181"/>
      <c r="E17" s="181"/>
      <c r="F17" s="181"/>
      <c r="G17" s="181"/>
      <c r="H17" s="181"/>
      <c r="I17" s="181"/>
      <c r="J17" s="182"/>
      <c r="L17" s="171"/>
      <c r="M17" s="93" t="s">
        <v>31</v>
      </c>
      <c r="N17" s="92">
        <f>COUNTIF(個人種目申込!$H$7:$H$81,12)</f>
        <v>0</v>
      </c>
      <c r="P17" s="183"/>
      <c r="Q17" s="78" t="s">
        <v>32</v>
      </c>
      <c r="R17" s="83">
        <v>800</v>
      </c>
    </row>
    <row r="18" spans="2:18" ht="25.5" customHeight="1" x14ac:dyDescent="0.2">
      <c r="B18" s="184" t="s">
        <v>33</v>
      </c>
      <c r="C18" s="185"/>
      <c r="D18" s="186"/>
      <c r="E18" s="189" t="s">
        <v>135</v>
      </c>
      <c r="F18" s="190"/>
      <c r="G18" s="190"/>
      <c r="H18" s="191">
        <v>5000</v>
      </c>
      <c r="I18" s="192"/>
      <c r="J18" s="84"/>
      <c r="L18" s="171"/>
      <c r="M18" s="93" t="s">
        <v>34</v>
      </c>
      <c r="N18" s="92">
        <f>COUNTIF(個人種目申込!$H$7:$H$81,13)</f>
        <v>0</v>
      </c>
    </row>
    <row r="19" spans="2:18" ht="25.5" customHeight="1" thickBot="1" x14ac:dyDescent="0.25">
      <c r="B19" s="187"/>
      <c r="C19" s="188"/>
      <c r="D19" s="188"/>
      <c r="E19" s="193" t="s">
        <v>35</v>
      </c>
      <c r="F19" s="194"/>
      <c r="G19" s="194"/>
      <c r="H19" s="195">
        <v>4000</v>
      </c>
      <c r="I19" s="196"/>
      <c r="J19" s="85"/>
      <c r="L19" s="163"/>
      <c r="M19" s="93" t="s">
        <v>138</v>
      </c>
      <c r="N19" s="92">
        <f>COUNTIF(個人種目申込!$H$7:$H$81,14)</f>
        <v>0</v>
      </c>
    </row>
    <row r="20" spans="2:18" ht="25.5" customHeight="1" thickTop="1" thickBot="1" x14ac:dyDescent="0.25">
      <c r="B20" s="99"/>
      <c r="C20" s="86"/>
      <c r="D20" s="86"/>
      <c r="E20" s="86" t="s">
        <v>37</v>
      </c>
      <c r="F20" s="86"/>
      <c r="G20" s="86"/>
      <c r="H20" s="209">
        <f>H15+H18*J18+H19*J19</f>
        <v>0</v>
      </c>
      <c r="I20" s="210"/>
      <c r="J20" s="211"/>
      <c r="L20" s="162" t="s">
        <v>36</v>
      </c>
      <c r="M20" s="93" t="s">
        <v>118</v>
      </c>
      <c r="N20" s="92">
        <f>COUNTIF(個人種目申込!$H$7:$H$81,21)</f>
        <v>0</v>
      </c>
    </row>
    <row r="21" spans="2:18" ht="25.5" customHeight="1" x14ac:dyDescent="0.2">
      <c r="B21" s="129"/>
      <c r="C21" s="129"/>
      <c r="D21" s="129"/>
      <c r="E21" s="129"/>
      <c r="F21" s="129"/>
      <c r="G21" s="129"/>
      <c r="H21" s="130"/>
      <c r="I21" s="130"/>
      <c r="J21" s="130"/>
      <c r="L21" s="171"/>
      <c r="M21" s="93" t="s">
        <v>119</v>
      </c>
      <c r="N21" s="92">
        <f>COUNTIF(個人種目申込!$H$7:$H$81,22)</f>
        <v>0</v>
      </c>
    </row>
    <row r="22" spans="2:18" ht="25.5" customHeight="1" thickBot="1" x14ac:dyDescent="0.25">
      <c r="L22" s="171"/>
      <c r="M22" s="93" t="s">
        <v>121</v>
      </c>
      <c r="N22" s="92">
        <f>COUNTIF(個人種目申込!$H$7:$H$81,23)</f>
        <v>0</v>
      </c>
    </row>
    <row r="23" spans="2:18" ht="25.5" customHeight="1" x14ac:dyDescent="0.2">
      <c r="B23" s="197" t="s">
        <v>38</v>
      </c>
      <c r="C23" s="198"/>
      <c r="D23" s="198"/>
      <c r="E23" s="198"/>
      <c r="F23" s="198"/>
      <c r="G23" s="212"/>
      <c r="H23" s="87">
        <v>1</v>
      </c>
      <c r="I23" s="145"/>
      <c r="J23" s="147"/>
      <c r="L23" s="171"/>
      <c r="M23" s="93" t="s">
        <v>125</v>
      </c>
      <c r="N23" s="92">
        <f>COUNTIF(個人種目申込!$H$7:$H$81,24)</f>
        <v>0</v>
      </c>
    </row>
    <row r="24" spans="2:18" ht="25.5" customHeight="1" x14ac:dyDescent="0.2">
      <c r="B24" s="222" t="s">
        <v>129</v>
      </c>
      <c r="C24" s="223"/>
      <c r="D24" s="223"/>
      <c r="E24" s="223"/>
      <c r="F24" s="223"/>
      <c r="G24" s="224"/>
      <c r="H24" s="88">
        <v>2</v>
      </c>
      <c r="I24" s="151"/>
      <c r="J24" s="153"/>
      <c r="L24" s="171"/>
      <c r="M24" s="93" t="s">
        <v>126</v>
      </c>
      <c r="N24" s="92">
        <f>COUNTIF(個人種目申込!$H$7:$H$81,25)</f>
        <v>0</v>
      </c>
    </row>
    <row r="25" spans="2:18" ht="25.5" customHeight="1" x14ac:dyDescent="0.2">
      <c r="B25" s="225"/>
      <c r="C25" s="226"/>
      <c r="D25" s="226"/>
      <c r="E25" s="226"/>
      <c r="F25" s="226"/>
      <c r="G25" s="227"/>
      <c r="H25" s="88">
        <v>3</v>
      </c>
      <c r="I25" s="151"/>
      <c r="J25" s="153"/>
      <c r="L25" s="171"/>
      <c r="M25" s="93" t="s">
        <v>117</v>
      </c>
      <c r="N25" s="92">
        <f>COUNTIF(ﾘﾚｰ申込!$B$8:$B$19,2)</f>
        <v>0</v>
      </c>
    </row>
    <row r="26" spans="2:18" ht="25.5" customHeight="1" thickBot="1" x14ac:dyDescent="0.25">
      <c r="B26" s="228"/>
      <c r="C26" s="229"/>
      <c r="D26" s="229"/>
      <c r="E26" s="229"/>
      <c r="F26" s="229"/>
      <c r="G26" s="230"/>
      <c r="H26" s="89">
        <v>4</v>
      </c>
      <c r="I26" s="174"/>
      <c r="J26" s="176"/>
      <c r="L26" s="171"/>
      <c r="M26" s="93" t="s">
        <v>21</v>
      </c>
      <c r="N26" s="92">
        <f>COUNTIF(個人種目申込!$H$7:$H$81,26)</f>
        <v>0</v>
      </c>
    </row>
    <row r="27" spans="2:18" ht="25.5" customHeight="1" x14ac:dyDescent="0.2">
      <c r="B27" s="128"/>
      <c r="C27" s="128"/>
      <c r="D27" s="128"/>
      <c r="E27" s="128"/>
      <c r="F27" s="128"/>
      <c r="G27" s="128"/>
      <c r="I27" s="131"/>
      <c r="J27" s="131"/>
      <c r="L27" s="171"/>
      <c r="M27" s="93" t="s">
        <v>25</v>
      </c>
      <c r="N27" s="92">
        <f>COUNTIF(個人種目申込!$H$7:$H$81,27)</f>
        <v>0</v>
      </c>
    </row>
    <row r="28" spans="2:18" ht="25.5" customHeight="1" thickBot="1" x14ac:dyDescent="0.25">
      <c r="L28" s="171"/>
      <c r="M28" s="93" t="s">
        <v>28</v>
      </c>
      <c r="N28" s="92">
        <f>COUNTIF(個人種目申込!$H$7:$H$81,28)</f>
        <v>0</v>
      </c>
    </row>
    <row r="29" spans="2:18" ht="25.5" customHeight="1" x14ac:dyDescent="0.2">
      <c r="B29" s="197" t="s">
        <v>39</v>
      </c>
      <c r="C29" s="198"/>
      <c r="D29" s="199"/>
      <c r="E29" s="200" t="s">
        <v>40</v>
      </c>
      <c r="F29" s="201"/>
      <c r="G29" s="202"/>
      <c r="H29" s="145"/>
      <c r="I29" s="146"/>
      <c r="J29" s="147"/>
      <c r="L29" s="171"/>
      <c r="M29" s="93" t="s">
        <v>29</v>
      </c>
      <c r="N29" s="92">
        <f>COUNTIF(個人種目申込!$H$7:$H$81,29)</f>
        <v>0</v>
      </c>
    </row>
    <row r="30" spans="2:18" ht="25.5" customHeight="1" x14ac:dyDescent="0.2">
      <c r="B30" s="206" t="s">
        <v>154</v>
      </c>
      <c r="C30" s="207"/>
      <c r="D30" s="208"/>
      <c r="E30" s="203"/>
      <c r="F30" s="204"/>
      <c r="G30" s="205"/>
      <c r="H30" s="151"/>
      <c r="I30" s="152"/>
      <c r="J30" s="153"/>
      <c r="L30" s="171"/>
      <c r="M30" s="93" t="s">
        <v>31</v>
      </c>
      <c r="N30" s="92">
        <f>COUNTIF(個人種目申込!$H$7:$H$81,30)</f>
        <v>0</v>
      </c>
    </row>
    <row r="31" spans="2:18" ht="25.5" customHeight="1" thickBot="1" x14ac:dyDescent="0.25">
      <c r="B31" s="213" t="s">
        <v>155</v>
      </c>
      <c r="C31" s="214"/>
      <c r="D31" s="215"/>
      <c r="E31" s="203"/>
      <c r="F31" s="204"/>
      <c r="G31" s="205"/>
      <c r="H31" s="216"/>
      <c r="I31" s="217"/>
      <c r="J31" s="218"/>
      <c r="L31" s="171"/>
      <c r="M31" s="124" t="s">
        <v>34</v>
      </c>
      <c r="N31" s="125">
        <f>COUNTIF(個人種目申込!$H$7:$H$81,31)</f>
        <v>0</v>
      </c>
    </row>
    <row r="32" spans="2:18" ht="25.5" customHeight="1" thickBot="1" x14ac:dyDescent="0.25">
      <c r="B32" s="219" t="s">
        <v>128</v>
      </c>
      <c r="C32" s="220"/>
      <c r="D32" s="220"/>
      <c r="E32" s="220"/>
      <c r="F32" s="220"/>
      <c r="G32" s="220"/>
      <c r="H32" s="220"/>
      <c r="I32" s="220"/>
      <c r="J32" s="221"/>
      <c r="L32" s="183"/>
      <c r="M32" s="100" t="s">
        <v>141</v>
      </c>
      <c r="N32" s="101">
        <f>COUNTIF(個人種目申込!$H$7:$H$81,32)</f>
        <v>0</v>
      </c>
    </row>
  </sheetData>
  <sheetProtection password="D1C8" sheet="1" objects="1" scenarios="1"/>
  <mergeCells count="49">
    <mergeCell ref="L20:L32"/>
    <mergeCell ref="I26:J26"/>
    <mergeCell ref="B29:D29"/>
    <mergeCell ref="E29:G31"/>
    <mergeCell ref="H29:J29"/>
    <mergeCell ref="B30:D30"/>
    <mergeCell ref="H30:J30"/>
    <mergeCell ref="H20:J20"/>
    <mergeCell ref="B23:G23"/>
    <mergeCell ref="B31:D31"/>
    <mergeCell ref="H31:J31"/>
    <mergeCell ref="B32:J32"/>
    <mergeCell ref="I23:J23"/>
    <mergeCell ref="B24:G26"/>
    <mergeCell ref="I24:J24"/>
    <mergeCell ref="I25:J25"/>
    <mergeCell ref="P16:P17"/>
    <mergeCell ref="B18:D19"/>
    <mergeCell ref="E18:G18"/>
    <mergeCell ref="H18:I18"/>
    <mergeCell ref="E19:G19"/>
    <mergeCell ref="H19:I19"/>
    <mergeCell ref="P9:S9"/>
    <mergeCell ref="B11:B14"/>
    <mergeCell ref="C11:C12"/>
    <mergeCell ref="D11:G11"/>
    <mergeCell ref="H11:J11"/>
    <mergeCell ref="P13:Q13"/>
    <mergeCell ref="P14:P15"/>
    <mergeCell ref="H15:J15"/>
    <mergeCell ref="P10:S10"/>
    <mergeCell ref="L5:L19"/>
    <mergeCell ref="B5:C5"/>
    <mergeCell ref="D5:J5"/>
    <mergeCell ref="B6:B9"/>
    <mergeCell ref="D6:J6"/>
    <mergeCell ref="D9:J9"/>
    <mergeCell ref="B16:J17"/>
    <mergeCell ref="P6:S6"/>
    <mergeCell ref="D7:J7"/>
    <mergeCell ref="P7:S7"/>
    <mergeCell ref="D8:J8"/>
    <mergeCell ref="P8:S8"/>
    <mergeCell ref="B2:J2"/>
    <mergeCell ref="L2:N2"/>
    <mergeCell ref="B3:J3"/>
    <mergeCell ref="M3:N3"/>
    <mergeCell ref="B4:C4"/>
    <mergeCell ref="D4:J4"/>
  </mergeCells>
  <phoneticPr fontId="1"/>
  <conditionalFormatting sqref="N5:N11">
    <cfRule type="cellIs" dxfId="4" priority="6" operator="greaterThan">
      <formula>4</formula>
    </cfRule>
  </conditionalFormatting>
  <conditionalFormatting sqref="N12">
    <cfRule type="cellIs" dxfId="3" priority="4" operator="greaterThan">
      <formula>2</formula>
    </cfRule>
  </conditionalFormatting>
  <conditionalFormatting sqref="N13:N18 N26:N31">
    <cfRule type="cellIs" dxfId="2" priority="5" operator="greaterThan">
      <formula>3</formula>
    </cfRule>
  </conditionalFormatting>
  <conditionalFormatting sqref="N20:N24">
    <cfRule type="cellIs" dxfId="1" priority="3" operator="greaterThan">
      <formula>4</formula>
    </cfRule>
  </conditionalFormatting>
  <conditionalFormatting sqref="N25">
    <cfRule type="cellIs" dxfId="0" priority="2" operator="greaterThan">
      <formula>2</formula>
    </cfRule>
  </conditionalFormatting>
  <pageMargins left="0.43307086614173229" right="0.23622047244094491" top="1.1417322834645669" bottom="0.74803149606299213" header="0.31496062992125984" footer="0.31496062992125984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"/>
  <sheetViews>
    <sheetView zoomScaleSheetLayoutView="90" workbookViewId="0"/>
  </sheetViews>
  <sheetFormatPr defaultRowHeight="22.5" customHeight="1" x14ac:dyDescent="0.2"/>
  <cols>
    <col min="1" max="1" width="3.77734375" customWidth="1"/>
    <col min="2" max="2" width="4.88671875" customWidth="1"/>
    <col min="3" max="3" width="10" customWidth="1"/>
    <col min="4" max="4" width="18.77734375" customWidth="1"/>
    <col min="5" max="6" width="17.44140625" customWidth="1"/>
    <col min="7" max="7" width="11.21875" customWidth="1"/>
    <col min="8" max="8" width="7.44140625" customWidth="1"/>
    <col min="9" max="9" width="12.44140625" customWidth="1"/>
    <col min="10" max="10" width="10" customWidth="1"/>
    <col min="11" max="11" width="5" customWidth="1"/>
    <col min="12" max="13" width="6.21875" customWidth="1"/>
    <col min="14" max="14" width="7.44140625" customWidth="1"/>
    <col min="15" max="15" width="11.21875" customWidth="1"/>
    <col min="16" max="16" width="35.6640625" customWidth="1"/>
  </cols>
  <sheetData>
    <row r="1" spans="1:16" ht="22.5" customHeight="1" thickTop="1" x14ac:dyDescent="0.2">
      <c r="A1" s="1" t="s">
        <v>41</v>
      </c>
      <c r="B1" s="1" t="s">
        <v>42</v>
      </c>
      <c r="C1" s="1" t="s">
        <v>131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47</v>
      </c>
      <c r="I1" s="1" t="s">
        <v>48</v>
      </c>
      <c r="J1" s="1" t="s">
        <v>49</v>
      </c>
      <c r="K1" s="2"/>
      <c r="L1" s="237" t="s">
        <v>51</v>
      </c>
      <c r="M1" s="237"/>
      <c r="N1" s="240" t="s">
        <v>161</v>
      </c>
      <c r="O1" s="240"/>
      <c r="P1" s="240"/>
    </row>
    <row r="2" spans="1:16" ht="22.5" customHeight="1" x14ac:dyDescent="0.2">
      <c r="A2" s="231"/>
      <c r="B2" s="234" t="s">
        <v>144</v>
      </c>
      <c r="C2" s="236" t="s">
        <v>145</v>
      </c>
      <c r="D2" s="236" t="s">
        <v>146</v>
      </c>
      <c r="E2" s="236" t="s">
        <v>147</v>
      </c>
      <c r="F2" s="236" t="s">
        <v>148</v>
      </c>
      <c r="G2" s="236" t="s">
        <v>149</v>
      </c>
      <c r="H2" s="246" t="s">
        <v>50</v>
      </c>
      <c r="I2" s="246"/>
      <c r="J2" s="246"/>
      <c r="K2" s="2"/>
      <c r="L2" s="238"/>
      <c r="M2" s="238"/>
      <c r="N2" s="241"/>
      <c r="O2" s="241"/>
      <c r="P2" s="241"/>
    </row>
    <row r="3" spans="1:16" ht="22.5" customHeight="1" x14ac:dyDescent="0.2">
      <c r="A3" s="232"/>
      <c r="B3" s="235"/>
      <c r="C3" s="235"/>
      <c r="D3" s="235"/>
      <c r="E3" s="235"/>
      <c r="F3" s="235"/>
      <c r="G3" s="235"/>
      <c r="H3" s="247" t="s">
        <v>151</v>
      </c>
      <c r="I3" s="248"/>
      <c r="J3" s="48" t="s">
        <v>150</v>
      </c>
      <c r="K3" s="2"/>
      <c r="L3" s="238"/>
      <c r="M3" s="238"/>
      <c r="N3" s="241"/>
      <c r="O3" s="241"/>
      <c r="P3" s="241"/>
    </row>
    <row r="4" spans="1:16" ht="15" customHeight="1" thickBot="1" x14ac:dyDescent="0.25">
      <c r="A4" s="232"/>
      <c r="B4" s="249" t="s">
        <v>52</v>
      </c>
      <c r="C4" s="250"/>
      <c r="D4" s="250"/>
      <c r="E4" s="250"/>
      <c r="F4" s="250"/>
      <c r="G4" s="250"/>
      <c r="H4" s="250"/>
      <c r="I4" s="250"/>
      <c r="J4" s="251"/>
      <c r="L4" s="239"/>
      <c r="M4" s="239"/>
      <c r="N4" s="242"/>
      <c r="O4" s="242"/>
      <c r="P4" s="242"/>
    </row>
    <row r="5" spans="1:16" ht="15" customHeight="1" thickTop="1" thickBot="1" x14ac:dyDescent="0.25">
      <c r="A5" s="232"/>
      <c r="B5" s="3">
        <v>1</v>
      </c>
      <c r="C5" s="3" t="s">
        <v>53</v>
      </c>
      <c r="D5" s="3" t="s">
        <v>54</v>
      </c>
      <c r="E5" s="3" t="s">
        <v>55</v>
      </c>
      <c r="F5" s="4" t="s">
        <v>56</v>
      </c>
      <c r="G5" s="5" t="s">
        <v>57</v>
      </c>
      <c r="H5" s="6">
        <v>1</v>
      </c>
      <c r="I5" s="6" t="str">
        <f>VLOOKUP(H5,$M$7:$N$31,2)</f>
        <v>100m</v>
      </c>
      <c r="J5" s="6">
        <v>1084</v>
      </c>
      <c r="M5" s="2"/>
      <c r="N5" s="2"/>
      <c r="O5" s="2"/>
    </row>
    <row r="6" spans="1:16" ht="15" customHeight="1" thickBot="1" x14ac:dyDescent="0.25">
      <c r="A6" s="233"/>
      <c r="B6" s="3">
        <v>2</v>
      </c>
      <c r="C6" s="3">
        <v>1234</v>
      </c>
      <c r="D6" s="3" t="s">
        <v>58</v>
      </c>
      <c r="E6" s="3" t="s">
        <v>59</v>
      </c>
      <c r="F6" s="4"/>
      <c r="G6" s="3">
        <v>3</v>
      </c>
      <c r="H6" s="6">
        <v>24</v>
      </c>
      <c r="I6" s="6" t="str">
        <f>VLOOKUP(H6,$M$7:$N$31,2)</f>
        <v>3000m</v>
      </c>
      <c r="J6" s="6">
        <v>135890</v>
      </c>
      <c r="L6" s="7" t="s">
        <v>60</v>
      </c>
      <c r="M6" s="8" t="s">
        <v>47</v>
      </c>
      <c r="N6" s="9" t="s">
        <v>48</v>
      </c>
      <c r="O6" s="9" t="s">
        <v>61</v>
      </c>
      <c r="P6" s="10" t="s">
        <v>62</v>
      </c>
    </row>
    <row r="7" spans="1:16" ht="15" customHeight="1" x14ac:dyDescent="0.2">
      <c r="A7" s="1">
        <v>1</v>
      </c>
      <c r="B7" s="80"/>
      <c r="C7" s="80"/>
      <c r="D7" s="80"/>
      <c r="E7" s="117" t="str">
        <f>IF(C7="","",申込一覧!$D$4)</f>
        <v/>
      </c>
      <c r="F7" s="103"/>
      <c r="G7" s="80"/>
      <c r="H7" s="80"/>
      <c r="I7" s="77" t="e">
        <f>VLOOKUP(H7,$M$7:$N$32,2)</f>
        <v>#N/A</v>
      </c>
      <c r="J7" s="80"/>
      <c r="L7" s="252" t="s">
        <v>63</v>
      </c>
      <c r="M7" s="11">
        <v>1</v>
      </c>
      <c r="N7" s="12" t="s">
        <v>64</v>
      </c>
      <c r="O7" s="12">
        <v>1104</v>
      </c>
      <c r="P7" s="243" t="s">
        <v>65</v>
      </c>
    </row>
    <row r="8" spans="1:16" ht="15" customHeight="1" x14ac:dyDescent="0.2">
      <c r="A8" s="1">
        <v>2</v>
      </c>
      <c r="B8" s="80"/>
      <c r="C8" s="80"/>
      <c r="D8" s="80"/>
      <c r="E8" s="117" t="str">
        <f>IF(C8="","",申込一覧!$D$4)</f>
        <v/>
      </c>
      <c r="F8" s="103"/>
      <c r="G8" s="80"/>
      <c r="H8" s="80"/>
      <c r="I8" s="77" t="e">
        <f t="shared" ref="I8:I71" si="0">VLOOKUP(H8,$M$7:$N$32,2)</f>
        <v>#N/A</v>
      </c>
      <c r="J8" s="80"/>
      <c r="L8" s="253"/>
      <c r="M8" s="13">
        <v>2</v>
      </c>
      <c r="N8" s="1" t="s">
        <v>66</v>
      </c>
      <c r="O8" s="1">
        <v>2130</v>
      </c>
      <c r="P8" s="244"/>
    </row>
    <row r="9" spans="1:16" ht="15" customHeight="1" x14ac:dyDescent="0.2">
      <c r="A9" s="1">
        <v>3</v>
      </c>
      <c r="B9" s="80"/>
      <c r="C9" s="80"/>
      <c r="D9" s="80"/>
      <c r="E9" s="117" t="str">
        <f>IF(C9="","",申込一覧!$D$4)</f>
        <v/>
      </c>
      <c r="F9" s="103"/>
      <c r="G9" s="80"/>
      <c r="H9" s="80"/>
      <c r="I9" s="77" t="e">
        <f t="shared" si="0"/>
        <v>#N/A</v>
      </c>
      <c r="J9" s="80"/>
      <c r="L9" s="253"/>
      <c r="M9" s="13">
        <v>3</v>
      </c>
      <c r="N9" s="1" t="s">
        <v>67</v>
      </c>
      <c r="O9" s="1">
        <v>5184</v>
      </c>
      <c r="P9" s="14" t="s">
        <v>68</v>
      </c>
    </row>
    <row r="10" spans="1:16" ht="15" customHeight="1" x14ac:dyDescent="0.2">
      <c r="A10" s="1">
        <v>4</v>
      </c>
      <c r="B10" s="80"/>
      <c r="C10" s="80"/>
      <c r="D10" s="80"/>
      <c r="E10" s="117" t="str">
        <f>IF(C10="","",申込一覧!$D$4)</f>
        <v/>
      </c>
      <c r="F10" s="103"/>
      <c r="G10" s="80"/>
      <c r="H10" s="80"/>
      <c r="I10" s="77" t="e">
        <f t="shared" si="0"/>
        <v>#N/A</v>
      </c>
      <c r="J10" s="80"/>
      <c r="L10" s="253"/>
      <c r="M10" s="13">
        <v>4</v>
      </c>
      <c r="N10" s="1" t="s">
        <v>69</v>
      </c>
      <c r="O10" s="1">
        <v>15954</v>
      </c>
      <c r="P10" s="245" t="s">
        <v>70</v>
      </c>
    </row>
    <row r="11" spans="1:16" ht="15" customHeight="1" x14ac:dyDescent="0.2">
      <c r="A11" s="1">
        <v>5</v>
      </c>
      <c r="B11" s="80"/>
      <c r="C11" s="80"/>
      <c r="D11" s="80"/>
      <c r="E11" s="117" t="str">
        <f>IF(C11="","",申込一覧!$D$4)</f>
        <v/>
      </c>
      <c r="F11" s="103"/>
      <c r="G11" s="80"/>
      <c r="H11" s="80"/>
      <c r="I11" s="77" t="e">
        <f t="shared" si="0"/>
        <v>#N/A</v>
      </c>
      <c r="J11" s="80"/>
      <c r="L11" s="253"/>
      <c r="M11" s="13">
        <v>5</v>
      </c>
      <c r="N11" s="1" t="s">
        <v>71</v>
      </c>
      <c r="O11" s="1">
        <v>40320</v>
      </c>
      <c r="P11" s="245"/>
    </row>
    <row r="12" spans="1:16" ht="15" customHeight="1" x14ac:dyDescent="0.2">
      <c r="A12" s="1">
        <v>6</v>
      </c>
      <c r="B12" s="80"/>
      <c r="C12" s="80"/>
      <c r="D12" s="80"/>
      <c r="E12" s="117" t="str">
        <f>IF(C12="","",申込一覧!$D$4)</f>
        <v/>
      </c>
      <c r="F12" s="103"/>
      <c r="G12" s="80"/>
      <c r="H12" s="80"/>
      <c r="I12" s="77" t="e">
        <f t="shared" si="0"/>
        <v>#N/A</v>
      </c>
      <c r="J12" s="80"/>
      <c r="L12" s="253"/>
      <c r="M12" s="13">
        <v>6</v>
      </c>
      <c r="N12" s="1" t="s">
        <v>72</v>
      </c>
      <c r="O12" s="1">
        <v>154320</v>
      </c>
      <c r="P12" s="14" t="s">
        <v>73</v>
      </c>
    </row>
    <row r="13" spans="1:16" ht="15" customHeight="1" x14ac:dyDescent="0.2">
      <c r="A13" s="1">
        <v>7</v>
      </c>
      <c r="B13" s="80"/>
      <c r="C13" s="80"/>
      <c r="D13" s="80"/>
      <c r="E13" s="117" t="str">
        <f>IF(C13="","",申込一覧!$D$4)</f>
        <v/>
      </c>
      <c r="F13" s="103"/>
      <c r="G13" s="80"/>
      <c r="H13" s="80"/>
      <c r="I13" s="77" t="e">
        <f t="shared" si="0"/>
        <v>#N/A</v>
      </c>
      <c r="J13" s="80"/>
      <c r="L13" s="253"/>
      <c r="M13" s="13">
        <v>7</v>
      </c>
      <c r="N13" s="1" t="s">
        <v>74</v>
      </c>
      <c r="O13" s="1">
        <v>1570</v>
      </c>
      <c r="P13" s="15" t="s">
        <v>75</v>
      </c>
    </row>
    <row r="14" spans="1:16" ht="15" customHeight="1" x14ac:dyDescent="0.2">
      <c r="A14" s="1">
        <v>8</v>
      </c>
      <c r="B14" s="80"/>
      <c r="C14" s="80"/>
      <c r="D14" s="80"/>
      <c r="E14" s="117" t="str">
        <f>IF(C14="","",申込一覧!$D$4)</f>
        <v/>
      </c>
      <c r="F14" s="103"/>
      <c r="G14" s="80"/>
      <c r="H14" s="80"/>
      <c r="I14" s="77" t="e">
        <f t="shared" si="0"/>
        <v>#N/A</v>
      </c>
      <c r="J14" s="80"/>
      <c r="L14" s="253"/>
      <c r="M14" s="13">
        <v>8</v>
      </c>
      <c r="N14" s="1" t="s">
        <v>21</v>
      </c>
      <c r="O14" s="1">
        <v>180</v>
      </c>
      <c r="P14" s="245" t="s">
        <v>76</v>
      </c>
    </row>
    <row r="15" spans="1:16" ht="15" customHeight="1" x14ac:dyDescent="0.2">
      <c r="A15" s="1">
        <v>9</v>
      </c>
      <c r="B15" s="80"/>
      <c r="C15" s="80"/>
      <c r="D15" s="80"/>
      <c r="E15" s="117" t="str">
        <f>IF(C15="","",申込一覧!$D$4)</f>
        <v/>
      </c>
      <c r="F15" s="103"/>
      <c r="G15" s="80"/>
      <c r="H15" s="80"/>
      <c r="I15" s="77" t="e">
        <f t="shared" si="0"/>
        <v>#N/A</v>
      </c>
      <c r="J15" s="80"/>
      <c r="L15" s="253"/>
      <c r="M15" s="13">
        <v>9</v>
      </c>
      <c r="N15" s="1" t="s">
        <v>77</v>
      </c>
      <c r="O15" s="1">
        <v>400</v>
      </c>
      <c r="P15" s="245"/>
    </row>
    <row r="16" spans="1:16" ht="15" customHeight="1" x14ac:dyDescent="0.2">
      <c r="A16" s="1">
        <v>10</v>
      </c>
      <c r="B16" s="80"/>
      <c r="C16" s="80"/>
      <c r="D16" s="80"/>
      <c r="E16" s="117" t="str">
        <f>IF(C16="","",申込一覧!$D$4)</f>
        <v/>
      </c>
      <c r="F16" s="103"/>
      <c r="G16" s="80"/>
      <c r="H16" s="80"/>
      <c r="I16" s="77" t="e">
        <f t="shared" si="0"/>
        <v>#N/A</v>
      </c>
      <c r="J16" s="80"/>
      <c r="L16" s="253"/>
      <c r="M16" s="13">
        <v>10</v>
      </c>
      <c r="N16" s="1" t="s">
        <v>78</v>
      </c>
      <c r="O16" s="1">
        <v>665</v>
      </c>
      <c r="P16" s="245"/>
    </row>
    <row r="17" spans="1:16" ht="15" customHeight="1" x14ac:dyDescent="0.2">
      <c r="A17" s="1">
        <v>11</v>
      </c>
      <c r="B17" s="80"/>
      <c r="C17" s="80"/>
      <c r="D17" s="80"/>
      <c r="E17" s="117" t="str">
        <f>IF(C17="","",申込一覧!$D$4)</f>
        <v/>
      </c>
      <c r="F17" s="103"/>
      <c r="G17" s="80"/>
      <c r="H17" s="80"/>
      <c r="I17" s="77" t="e">
        <f t="shared" si="0"/>
        <v>#N/A</v>
      </c>
      <c r="J17" s="80"/>
      <c r="L17" s="253"/>
      <c r="M17" s="13">
        <v>11</v>
      </c>
      <c r="N17" s="1" t="s">
        <v>29</v>
      </c>
      <c r="O17" s="1">
        <v>1304</v>
      </c>
      <c r="P17" s="14" t="s">
        <v>79</v>
      </c>
    </row>
    <row r="18" spans="1:16" ht="15" customHeight="1" x14ac:dyDescent="0.2">
      <c r="A18" s="1">
        <v>12</v>
      </c>
      <c r="B18" s="80"/>
      <c r="C18" s="80"/>
      <c r="D18" s="80"/>
      <c r="E18" s="117" t="str">
        <f>IF(C18="","",申込一覧!$D$4)</f>
        <v/>
      </c>
      <c r="F18" s="103"/>
      <c r="G18" s="80"/>
      <c r="H18" s="80"/>
      <c r="I18" s="77" t="e">
        <f t="shared" si="0"/>
        <v>#N/A</v>
      </c>
      <c r="J18" s="80"/>
      <c r="L18" s="253"/>
      <c r="M18" s="13">
        <v>12</v>
      </c>
      <c r="N18" s="1" t="s">
        <v>80</v>
      </c>
      <c r="O18" s="1">
        <v>4896</v>
      </c>
      <c r="P18" s="245" t="s">
        <v>81</v>
      </c>
    </row>
    <row r="19" spans="1:16" ht="15" customHeight="1" x14ac:dyDescent="0.2">
      <c r="A19" s="1">
        <v>13</v>
      </c>
      <c r="B19" s="80"/>
      <c r="C19" s="80"/>
      <c r="D19" s="80"/>
      <c r="E19" s="117" t="str">
        <f>IF(C19="","",申込一覧!$D$4)</f>
        <v/>
      </c>
      <c r="F19" s="103"/>
      <c r="G19" s="80"/>
      <c r="H19" s="80"/>
      <c r="I19" s="77" t="e">
        <f t="shared" si="0"/>
        <v>#N/A</v>
      </c>
      <c r="J19" s="80"/>
      <c r="L19" s="253"/>
      <c r="M19" s="123">
        <v>13</v>
      </c>
      <c r="N19" s="122" t="s">
        <v>82</v>
      </c>
      <c r="O19" s="122">
        <v>5548</v>
      </c>
      <c r="P19" s="259"/>
    </row>
    <row r="20" spans="1:16" ht="15" customHeight="1" thickBot="1" x14ac:dyDescent="0.25">
      <c r="A20" s="1">
        <v>14</v>
      </c>
      <c r="B20" s="80"/>
      <c r="C20" s="80"/>
      <c r="D20" s="80"/>
      <c r="E20" s="117" t="str">
        <f>IF(C20="","",申込一覧!$D$4)</f>
        <v/>
      </c>
      <c r="F20" s="103"/>
      <c r="G20" s="80"/>
      <c r="H20" s="80"/>
      <c r="I20" s="77" t="e">
        <f t="shared" si="0"/>
        <v>#N/A</v>
      </c>
      <c r="J20" s="80"/>
      <c r="L20" s="254"/>
      <c r="M20" s="16">
        <v>14</v>
      </c>
      <c r="N20" s="17" t="s">
        <v>138</v>
      </c>
      <c r="O20" s="17">
        <v>1346</v>
      </c>
      <c r="P20" s="121" t="s">
        <v>140</v>
      </c>
    </row>
    <row r="21" spans="1:16" ht="15" customHeight="1" x14ac:dyDescent="0.2">
      <c r="A21" s="1">
        <v>15</v>
      </c>
      <c r="B21" s="80"/>
      <c r="C21" s="80"/>
      <c r="D21" s="80"/>
      <c r="E21" s="117" t="str">
        <f>IF(C21="","",申込一覧!$D$4)</f>
        <v/>
      </c>
      <c r="F21" s="103"/>
      <c r="G21" s="80"/>
      <c r="H21" s="80"/>
      <c r="I21" s="77" t="e">
        <f t="shared" si="0"/>
        <v>#N/A</v>
      </c>
      <c r="J21" s="80"/>
      <c r="L21" s="255" t="s">
        <v>83</v>
      </c>
      <c r="M21" s="18">
        <v>21</v>
      </c>
      <c r="N21" s="19" t="s">
        <v>64</v>
      </c>
      <c r="O21" s="19">
        <v>1304</v>
      </c>
      <c r="P21" s="258" t="s">
        <v>65</v>
      </c>
    </row>
    <row r="22" spans="1:16" ht="15" customHeight="1" x14ac:dyDescent="0.2">
      <c r="A22" s="1">
        <v>16</v>
      </c>
      <c r="B22" s="80"/>
      <c r="C22" s="80"/>
      <c r="D22" s="80"/>
      <c r="E22" s="117" t="str">
        <f>IF(C22="","",申込一覧!$D$4)</f>
        <v/>
      </c>
      <c r="F22" s="103"/>
      <c r="G22" s="80"/>
      <c r="H22" s="80"/>
      <c r="I22" s="77" t="e">
        <f t="shared" si="0"/>
        <v>#N/A</v>
      </c>
      <c r="J22" s="80"/>
      <c r="L22" s="256"/>
      <c r="M22" s="13">
        <v>22</v>
      </c>
      <c r="N22" s="1" t="s">
        <v>66</v>
      </c>
      <c r="O22" s="1">
        <v>2630</v>
      </c>
      <c r="P22" s="244"/>
    </row>
    <row r="23" spans="1:16" ht="15" customHeight="1" x14ac:dyDescent="0.2">
      <c r="A23" s="1">
        <v>17</v>
      </c>
      <c r="B23" s="80"/>
      <c r="C23" s="80"/>
      <c r="D23" s="80"/>
      <c r="E23" s="117" t="str">
        <f>IF(C23="","",申込一覧!$D$4)</f>
        <v/>
      </c>
      <c r="F23" s="103"/>
      <c r="G23" s="80"/>
      <c r="H23" s="80"/>
      <c r="I23" s="77" t="e">
        <f t="shared" si="0"/>
        <v>#N/A</v>
      </c>
      <c r="J23" s="80"/>
      <c r="L23" s="256"/>
      <c r="M23" s="13">
        <v>23</v>
      </c>
      <c r="N23" s="1" t="s">
        <v>69</v>
      </c>
      <c r="O23" s="1">
        <v>21954</v>
      </c>
      <c r="P23" s="15" t="s">
        <v>70</v>
      </c>
    </row>
    <row r="24" spans="1:16" ht="15" customHeight="1" x14ac:dyDescent="0.2">
      <c r="A24" s="1">
        <v>18</v>
      </c>
      <c r="B24" s="80"/>
      <c r="C24" s="80"/>
      <c r="D24" s="80"/>
      <c r="E24" s="117" t="str">
        <f>IF(C24="","",申込一覧!$D$4)</f>
        <v/>
      </c>
      <c r="F24" s="103"/>
      <c r="G24" s="80"/>
      <c r="H24" s="80"/>
      <c r="I24" s="77" t="e">
        <f t="shared" si="0"/>
        <v>#N/A</v>
      </c>
      <c r="J24" s="80"/>
      <c r="L24" s="256"/>
      <c r="M24" s="13">
        <v>24</v>
      </c>
      <c r="N24" s="1" t="s">
        <v>84</v>
      </c>
      <c r="O24" s="1">
        <v>95508</v>
      </c>
      <c r="P24" s="14" t="s">
        <v>85</v>
      </c>
    </row>
    <row r="25" spans="1:16" ht="15" customHeight="1" x14ac:dyDescent="0.2">
      <c r="A25" s="1">
        <v>19</v>
      </c>
      <c r="B25" s="80"/>
      <c r="C25" s="80"/>
      <c r="D25" s="80"/>
      <c r="E25" s="117" t="str">
        <f>IF(C25="","",申込一覧!$D$4)</f>
        <v/>
      </c>
      <c r="F25" s="103"/>
      <c r="G25" s="80"/>
      <c r="H25" s="80"/>
      <c r="I25" s="77" t="e">
        <f t="shared" si="0"/>
        <v>#N/A</v>
      </c>
      <c r="J25" s="80"/>
      <c r="L25" s="256"/>
      <c r="M25" s="13">
        <v>25</v>
      </c>
      <c r="N25" s="1" t="s">
        <v>86</v>
      </c>
      <c r="O25" s="1">
        <v>1577</v>
      </c>
      <c r="P25" s="15" t="s">
        <v>75</v>
      </c>
    </row>
    <row r="26" spans="1:16" ht="15" customHeight="1" x14ac:dyDescent="0.2">
      <c r="A26" s="1">
        <v>20</v>
      </c>
      <c r="B26" s="80"/>
      <c r="C26" s="80"/>
      <c r="D26" s="80"/>
      <c r="E26" s="117" t="str">
        <f>IF(C26="","",申込一覧!$D$4)</f>
        <v/>
      </c>
      <c r="F26" s="103"/>
      <c r="G26" s="80"/>
      <c r="H26" s="80"/>
      <c r="I26" s="77" t="e">
        <f t="shared" si="0"/>
        <v>#N/A</v>
      </c>
      <c r="J26" s="80"/>
      <c r="L26" s="256"/>
      <c r="M26" s="13">
        <v>26</v>
      </c>
      <c r="N26" s="1" t="s">
        <v>21</v>
      </c>
      <c r="O26" s="1">
        <v>160</v>
      </c>
      <c r="P26" s="259" t="s">
        <v>76</v>
      </c>
    </row>
    <row r="27" spans="1:16" ht="15" customHeight="1" x14ac:dyDescent="0.2">
      <c r="A27" s="1">
        <v>21</v>
      </c>
      <c r="B27" s="80"/>
      <c r="C27" s="80"/>
      <c r="D27" s="80"/>
      <c r="E27" s="117" t="str">
        <f>IF(C27="","",申込一覧!$D$4)</f>
        <v/>
      </c>
      <c r="F27" s="103"/>
      <c r="G27" s="80"/>
      <c r="H27" s="80"/>
      <c r="I27" s="77" t="e">
        <f t="shared" si="0"/>
        <v>#N/A</v>
      </c>
      <c r="J27" s="80"/>
      <c r="L27" s="256"/>
      <c r="M27" s="13">
        <v>27</v>
      </c>
      <c r="N27" s="1" t="s">
        <v>77</v>
      </c>
      <c r="O27" s="1">
        <v>300</v>
      </c>
      <c r="P27" s="258"/>
    </row>
    <row r="28" spans="1:16" ht="15" customHeight="1" x14ac:dyDescent="0.2">
      <c r="A28" s="1">
        <v>22</v>
      </c>
      <c r="B28" s="80"/>
      <c r="C28" s="80"/>
      <c r="D28" s="80"/>
      <c r="E28" s="117" t="str">
        <f>IF(C28="","",申込一覧!$D$4)</f>
        <v/>
      </c>
      <c r="F28" s="103"/>
      <c r="G28" s="80"/>
      <c r="H28" s="80"/>
      <c r="I28" s="77" t="e">
        <f t="shared" si="0"/>
        <v>#N/A</v>
      </c>
      <c r="J28" s="80"/>
      <c r="L28" s="256"/>
      <c r="M28" s="13">
        <v>28</v>
      </c>
      <c r="N28" s="1" t="s">
        <v>78</v>
      </c>
      <c r="O28" s="1">
        <v>565</v>
      </c>
      <c r="P28" s="244"/>
    </row>
    <row r="29" spans="1:16" ht="15" customHeight="1" x14ac:dyDescent="0.2">
      <c r="A29" s="1">
        <v>23</v>
      </c>
      <c r="B29" s="80"/>
      <c r="C29" s="80"/>
      <c r="D29" s="80"/>
      <c r="E29" s="117" t="str">
        <f>IF(C29="","",申込一覧!$D$4)</f>
        <v/>
      </c>
      <c r="F29" s="103"/>
      <c r="G29" s="80"/>
      <c r="H29" s="80"/>
      <c r="I29" s="77" t="e">
        <f t="shared" si="0"/>
        <v>#N/A</v>
      </c>
      <c r="J29" s="80"/>
      <c r="L29" s="256"/>
      <c r="M29" s="13">
        <v>29</v>
      </c>
      <c r="N29" s="1" t="s">
        <v>29</v>
      </c>
      <c r="O29" s="1">
        <v>1104</v>
      </c>
      <c r="P29" s="14" t="s">
        <v>79</v>
      </c>
    </row>
    <row r="30" spans="1:16" ht="15" customHeight="1" x14ac:dyDescent="0.2">
      <c r="A30" s="1">
        <v>24</v>
      </c>
      <c r="B30" s="80"/>
      <c r="C30" s="80"/>
      <c r="D30" s="80"/>
      <c r="E30" s="117" t="str">
        <f>IF(C30="","",申込一覧!$D$4)</f>
        <v/>
      </c>
      <c r="F30" s="103"/>
      <c r="G30" s="80"/>
      <c r="H30" s="80"/>
      <c r="I30" s="77" t="e">
        <f t="shared" si="0"/>
        <v>#N/A</v>
      </c>
      <c r="J30" s="80"/>
      <c r="L30" s="256"/>
      <c r="M30" s="13">
        <v>30</v>
      </c>
      <c r="N30" s="1" t="s">
        <v>80</v>
      </c>
      <c r="O30" s="1">
        <v>3896</v>
      </c>
      <c r="P30" s="245" t="s">
        <v>81</v>
      </c>
    </row>
    <row r="31" spans="1:16" ht="15" customHeight="1" x14ac:dyDescent="0.2">
      <c r="A31" s="1">
        <v>25</v>
      </c>
      <c r="B31" s="80"/>
      <c r="C31" s="80"/>
      <c r="D31" s="80"/>
      <c r="E31" s="117" t="str">
        <f>IF(C31="","",申込一覧!$D$4)</f>
        <v/>
      </c>
      <c r="F31" s="103"/>
      <c r="G31" s="80"/>
      <c r="H31" s="80"/>
      <c r="I31" s="77" t="e">
        <f t="shared" si="0"/>
        <v>#N/A</v>
      </c>
      <c r="J31" s="80"/>
      <c r="L31" s="256"/>
      <c r="M31" s="123">
        <v>31</v>
      </c>
      <c r="N31" s="122" t="s">
        <v>82</v>
      </c>
      <c r="O31" s="122">
        <v>4548</v>
      </c>
      <c r="P31" s="259"/>
    </row>
    <row r="32" spans="1:16" ht="15" customHeight="1" thickBot="1" x14ac:dyDescent="0.25">
      <c r="A32" s="1">
        <v>26</v>
      </c>
      <c r="B32" s="80"/>
      <c r="C32" s="80"/>
      <c r="D32" s="80"/>
      <c r="E32" s="117" t="str">
        <f>IF(C32="","",申込一覧!$D$4)</f>
        <v/>
      </c>
      <c r="F32" s="103"/>
      <c r="G32" s="80"/>
      <c r="H32" s="80"/>
      <c r="I32" s="77" t="e">
        <f t="shared" si="0"/>
        <v>#N/A</v>
      </c>
      <c r="J32" s="80"/>
      <c r="L32" s="257"/>
      <c r="M32" s="16">
        <v>32</v>
      </c>
      <c r="N32" s="17" t="s">
        <v>138</v>
      </c>
      <c r="O32" s="17">
        <v>1458</v>
      </c>
      <c r="P32" s="121" t="s">
        <v>139</v>
      </c>
    </row>
    <row r="33" spans="1:15" ht="15" customHeight="1" x14ac:dyDescent="0.2">
      <c r="A33" s="1">
        <v>27</v>
      </c>
      <c r="B33" s="80"/>
      <c r="C33" s="80"/>
      <c r="D33" s="80"/>
      <c r="E33" s="117" t="str">
        <f>IF(C33="","",申込一覧!$D$4)</f>
        <v/>
      </c>
      <c r="F33" s="103"/>
      <c r="G33" s="80"/>
      <c r="H33" s="80"/>
      <c r="I33" s="77" t="e">
        <f t="shared" si="0"/>
        <v>#N/A</v>
      </c>
      <c r="J33" s="80"/>
    </row>
    <row r="34" spans="1:15" ht="15" customHeight="1" x14ac:dyDescent="0.2">
      <c r="A34" s="1">
        <v>28</v>
      </c>
      <c r="B34" s="80"/>
      <c r="C34" s="80"/>
      <c r="D34" s="80"/>
      <c r="E34" s="117" t="str">
        <f>IF(C34="","",申込一覧!$D$4)</f>
        <v/>
      </c>
      <c r="F34" s="103"/>
      <c r="G34" s="80"/>
      <c r="H34" s="80"/>
      <c r="I34" s="77" t="e">
        <f t="shared" si="0"/>
        <v>#N/A</v>
      </c>
      <c r="J34" s="80"/>
    </row>
    <row r="35" spans="1:15" ht="15" customHeight="1" x14ac:dyDescent="0.2">
      <c r="A35" s="1">
        <v>29</v>
      </c>
      <c r="B35" s="80"/>
      <c r="C35" s="80"/>
      <c r="D35" s="80"/>
      <c r="E35" s="117" t="str">
        <f>IF(C35="","",申込一覧!$D$4)</f>
        <v/>
      </c>
      <c r="F35" s="103"/>
      <c r="G35" s="80"/>
      <c r="H35" s="80"/>
      <c r="I35" s="77" t="e">
        <f t="shared" si="0"/>
        <v>#N/A</v>
      </c>
      <c r="J35" s="80"/>
    </row>
    <row r="36" spans="1:15" ht="15" customHeight="1" x14ac:dyDescent="0.2">
      <c r="A36" s="1">
        <v>30</v>
      </c>
      <c r="B36" s="80"/>
      <c r="C36" s="80"/>
      <c r="D36" s="80"/>
      <c r="E36" s="117" t="str">
        <f>IF(C36="","",申込一覧!$D$4)</f>
        <v/>
      </c>
      <c r="F36" s="103"/>
      <c r="G36" s="80"/>
      <c r="H36" s="80"/>
      <c r="I36" s="77" t="e">
        <f t="shared" si="0"/>
        <v>#N/A</v>
      </c>
      <c r="J36" s="80"/>
    </row>
    <row r="37" spans="1:15" ht="15" customHeight="1" x14ac:dyDescent="0.2">
      <c r="A37" s="1">
        <v>31</v>
      </c>
      <c r="B37" s="80"/>
      <c r="C37" s="80"/>
      <c r="D37" s="80"/>
      <c r="E37" s="117" t="str">
        <f>IF(C37="","",申込一覧!$D$4)</f>
        <v/>
      </c>
      <c r="F37" s="103"/>
      <c r="G37" s="80"/>
      <c r="H37" s="80"/>
      <c r="I37" s="77" t="e">
        <f t="shared" si="0"/>
        <v>#N/A</v>
      </c>
      <c r="J37" s="80"/>
    </row>
    <row r="38" spans="1:15" ht="15" customHeight="1" x14ac:dyDescent="0.2">
      <c r="A38" s="1">
        <v>32</v>
      </c>
      <c r="B38" s="80"/>
      <c r="C38" s="80"/>
      <c r="D38" s="80"/>
      <c r="E38" s="117" t="str">
        <f>IF(C38="","",申込一覧!$D$4)</f>
        <v/>
      </c>
      <c r="F38" s="103"/>
      <c r="G38" s="80"/>
      <c r="H38" s="80"/>
      <c r="I38" s="77" t="e">
        <f t="shared" si="0"/>
        <v>#N/A</v>
      </c>
      <c r="J38" s="80"/>
    </row>
    <row r="39" spans="1:15" ht="15" customHeight="1" x14ac:dyDescent="0.2">
      <c r="A39" s="1">
        <v>33</v>
      </c>
      <c r="B39" s="80"/>
      <c r="C39" s="80"/>
      <c r="D39" s="80"/>
      <c r="E39" s="117" t="str">
        <f>IF(C39="","",申込一覧!$D$4)</f>
        <v/>
      </c>
      <c r="F39" s="103"/>
      <c r="G39" s="80"/>
      <c r="H39" s="80"/>
      <c r="I39" s="77" t="e">
        <f t="shared" si="0"/>
        <v>#N/A</v>
      </c>
      <c r="J39" s="80"/>
    </row>
    <row r="40" spans="1:15" ht="15" customHeight="1" x14ac:dyDescent="0.2">
      <c r="A40" s="1">
        <v>34</v>
      </c>
      <c r="B40" s="80"/>
      <c r="C40" s="80"/>
      <c r="D40" s="80"/>
      <c r="E40" s="117" t="str">
        <f>IF(C40="","",申込一覧!$D$4)</f>
        <v/>
      </c>
      <c r="F40" s="103"/>
      <c r="G40" s="80"/>
      <c r="H40" s="80"/>
      <c r="I40" s="77" t="e">
        <f t="shared" si="0"/>
        <v>#N/A</v>
      </c>
      <c r="J40" s="80"/>
      <c r="M40" s="2"/>
      <c r="N40" s="2"/>
      <c r="O40" s="2"/>
    </row>
    <row r="41" spans="1:15" ht="15" customHeight="1" x14ac:dyDescent="0.2">
      <c r="A41" s="1">
        <v>35</v>
      </c>
      <c r="B41" s="80"/>
      <c r="C41" s="80"/>
      <c r="D41" s="80"/>
      <c r="E41" s="117" t="str">
        <f>IF(C41="","",申込一覧!$D$4)</f>
        <v/>
      </c>
      <c r="F41" s="103"/>
      <c r="G41" s="80"/>
      <c r="H41" s="80"/>
      <c r="I41" s="77" t="e">
        <f t="shared" si="0"/>
        <v>#N/A</v>
      </c>
      <c r="J41" s="80"/>
      <c r="M41" s="2"/>
      <c r="N41" s="2"/>
      <c r="O41" s="2"/>
    </row>
    <row r="42" spans="1:15" ht="15" customHeight="1" x14ac:dyDescent="0.2">
      <c r="A42" s="1">
        <v>36</v>
      </c>
      <c r="B42" s="80"/>
      <c r="C42" s="80"/>
      <c r="D42" s="80"/>
      <c r="E42" s="117" t="str">
        <f>IF(C42="","",申込一覧!$D$4)</f>
        <v/>
      </c>
      <c r="F42" s="103"/>
      <c r="G42" s="80"/>
      <c r="H42" s="80"/>
      <c r="I42" s="77" t="e">
        <f t="shared" si="0"/>
        <v>#N/A</v>
      </c>
      <c r="J42" s="80"/>
      <c r="M42" s="2"/>
      <c r="N42" s="2"/>
      <c r="O42" s="2"/>
    </row>
    <row r="43" spans="1:15" ht="15" customHeight="1" x14ac:dyDescent="0.2">
      <c r="A43" s="1">
        <v>37</v>
      </c>
      <c r="B43" s="80"/>
      <c r="C43" s="80"/>
      <c r="D43" s="80"/>
      <c r="E43" s="117" t="str">
        <f>IF(C43="","",申込一覧!$D$4)</f>
        <v/>
      </c>
      <c r="F43" s="103"/>
      <c r="G43" s="80"/>
      <c r="H43" s="80"/>
      <c r="I43" s="77" t="e">
        <f t="shared" si="0"/>
        <v>#N/A</v>
      </c>
      <c r="J43" s="80"/>
      <c r="M43" s="2"/>
      <c r="N43" s="2"/>
      <c r="O43" s="2"/>
    </row>
    <row r="44" spans="1:15" ht="15" customHeight="1" x14ac:dyDescent="0.2">
      <c r="A44" s="1">
        <v>38</v>
      </c>
      <c r="B44" s="80"/>
      <c r="C44" s="80"/>
      <c r="D44" s="80"/>
      <c r="E44" s="117" t="str">
        <f>IF(C44="","",申込一覧!$D$4)</f>
        <v/>
      </c>
      <c r="F44" s="103"/>
      <c r="G44" s="80"/>
      <c r="H44" s="80"/>
      <c r="I44" s="77" t="e">
        <f t="shared" si="0"/>
        <v>#N/A</v>
      </c>
      <c r="J44" s="80"/>
      <c r="M44" s="2"/>
      <c r="N44" s="2"/>
      <c r="O44" s="2"/>
    </row>
    <row r="45" spans="1:15" ht="15" customHeight="1" x14ac:dyDescent="0.2">
      <c r="A45" s="1">
        <v>39</v>
      </c>
      <c r="B45" s="80"/>
      <c r="C45" s="80"/>
      <c r="D45" s="80"/>
      <c r="E45" s="117" t="str">
        <f>IF(C45="","",申込一覧!$D$4)</f>
        <v/>
      </c>
      <c r="F45" s="103"/>
      <c r="G45" s="80"/>
      <c r="H45" s="80"/>
      <c r="I45" s="77" t="e">
        <f t="shared" si="0"/>
        <v>#N/A</v>
      </c>
      <c r="J45" s="80"/>
      <c r="M45" s="2"/>
      <c r="N45" s="2"/>
      <c r="O45" s="2"/>
    </row>
    <row r="46" spans="1:15" ht="15" customHeight="1" x14ac:dyDescent="0.2">
      <c r="A46" s="1">
        <v>40</v>
      </c>
      <c r="B46" s="80"/>
      <c r="C46" s="80"/>
      <c r="D46" s="80"/>
      <c r="E46" s="117" t="str">
        <f>IF(C46="","",申込一覧!$D$4)</f>
        <v/>
      </c>
      <c r="F46" s="103"/>
      <c r="G46" s="80"/>
      <c r="H46" s="80"/>
      <c r="I46" s="77" t="e">
        <f t="shared" si="0"/>
        <v>#N/A</v>
      </c>
      <c r="J46" s="80"/>
      <c r="M46" s="2"/>
      <c r="N46" s="2"/>
      <c r="O46" s="2"/>
    </row>
    <row r="47" spans="1:15" ht="15" customHeight="1" x14ac:dyDescent="0.2">
      <c r="A47" s="1">
        <v>41</v>
      </c>
      <c r="B47" s="80"/>
      <c r="C47" s="80"/>
      <c r="D47" s="80"/>
      <c r="E47" s="117" t="str">
        <f>IF(C47="","",申込一覧!$D$4)</f>
        <v/>
      </c>
      <c r="F47" s="103"/>
      <c r="G47" s="80"/>
      <c r="H47" s="80"/>
      <c r="I47" s="77" t="e">
        <f t="shared" si="0"/>
        <v>#N/A</v>
      </c>
      <c r="J47" s="80"/>
      <c r="M47" s="2"/>
      <c r="N47" s="2"/>
      <c r="O47" s="2"/>
    </row>
    <row r="48" spans="1:15" ht="15" customHeight="1" x14ac:dyDescent="0.2">
      <c r="A48" s="1">
        <v>42</v>
      </c>
      <c r="B48" s="80"/>
      <c r="C48" s="80"/>
      <c r="D48" s="80"/>
      <c r="E48" s="117" t="str">
        <f>IF(C48="","",申込一覧!$D$4)</f>
        <v/>
      </c>
      <c r="F48" s="103"/>
      <c r="G48" s="80"/>
      <c r="H48" s="80"/>
      <c r="I48" s="77" t="e">
        <f t="shared" si="0"/>
        <v>#N/A</v>
      </c>
      <c r="J48" s="80"/>
      <c r="M48" s="2"/>
      <c r="N48" s="2"/>
      <c r="O48" s="2"/>
    </row>
    <row r="49" spans="1:15" ht="15" customHeight="1" x14ac:dyDescent="0.2">
      <c r="A49" s="1">
        <v>43</v>
      </c>
      <c r="B49" s="80"/>
      <c r="C49" s="80"/>
      <c r="D49" s="80"/>
      <c r="E49" s="117" t="str">
        <f>IF(C49="","",申込一覧!$D$4)</f>
        <v/>
      </c>
      <c r="F49" s="103"/>
      <c r="G49" s="80"/>
      <c r="H49" s="80"/>
      <c r="I49" s="77" t="e">
        <f t="shared" si="0"/>
        <v>#N/A</v>
      </c>
      <c r="J49" s="80"/>
      <c r="M49" s="2"/>
      <c r="N49" s="2"/>
      <c r="O49" s="2"/>
    </row>
    <row r="50" spans="1:15" ht="15" customHeight="1" x14ac:dyDescent="0.2">
      <c r="A50" s="1">
        <v>44</v>
      </c>
      <c r="B50" s="80"/>
      <c r="C50" s="80"/>
      <c r="D50" s="80"/>
      <c r="E50" s="117" t="str">
        <f>IF(C50="","",申込一覧!$D$4)</f>
        <v/>
      </c>
      <c r="F50" s="103"/>
      <c r="G50" s="80"/>
      <c r="H50" s="80"/>
      <c r="I50" s="77" t="e">
        <f t="shared" si="0"/>
        <v>#N/A</v>
      </c>
      <c r="J50" s="80"/>
      <c r="M50" s="2"/>
      <c r="N50" s="2"/>
      <c r="O50" s="2"/>
    </row>
    <row r="51" spans="1:15" ht="15" customHeight="1" x14ac:dyDescent="0.2">
      <c r="A51" s="1">
        <v>45</v>
      </c>
      <c r="B51" s="80"/>
      <c r="C51" s="80"/>
      <c r="D51" s="80"/>
      <c r="E51" s="117" t="str">
        <f>IF(C51="","",申込一覧!$D$4)</f>
        <v/>
      </c>
      <c r="F51" s="103"/>
      <c r="G51" s="80"/>
      <c r="H51" s="80"/>
      <c r="I51" s="77" t="e">
        <f t="shared" si="0"/>
        <v>#N/A</v>
      </c>
      <c r="J51" s="80"/>
      <c r="M51" s="2"/>
      <c r="N51" s="2"/>
      <c r="O51" s="2"/>
    </row>
    <row r="52" spans="1:15" ht="15" customHeight="1" x14ac:dyDescent="0.2">
      <c r="A52" s="1">
        <v>46</v>
      </c>
      <c r="B52" s="80"/>
      <c r="C52" s="80"/>
      <c r="D52" s="80"/>
      <c r="E52" s="117" t="str">
        <f>IF(C52="","",申込一覧!$D$4)</f>
        <v/>
      </c>
      <c r="F52" s="103"/>
      <c r="G52" s="80"/>
      <c r="H52" s="80"/>
      <c r="I52" s="77" t="e">
        <f t="shared" si="0"/>
        <v>#N/A</v>
      </c>
      <c r="J52" s="80"/>
      <c r="M52" s="2"/>
      <c r="N52" s="2"/>
      <c r="O52" s="2"/>
    </row>
    <row r="53" spans="1:15" ht="15" customHeight="1" x14ac:dyDescent="0.2">
      <c r="A53" s="1">
        <v>47</v>
      </c>
      <c r="B53" s="80"/>
      <c r="C53" s="80"/>
      <c r="D53" s="80"/>
      <c r="E53" s="117" t="str">
        <f>IF(C53="","",申込一覧!$D$4)</f>
        <v/>
      </c>
      <c r="F53" s="103"/>
      <c r="G53" s="80"/>
      <c r="H53" s="80"/>
      <c r="I53" s="77" t="e">
        <f t="shared" si="0"/>
        <v>#N/A</v>
      </c>
      <c r="J53" s="80"/>
      <c r="M53" s="2"/>
      <c r="N53" s="2"/>
      <c r="O53" s="2"/>
    </row>
    <row r="54" spans="1:15" ht="15" customHeight="1" x14ac:dyDescent="0.2">
      <c r="A54" s="1">
        <v>48</v>
      </c>
      <c r="B54" s="80"/>
      <c r="C54" s="80"/>
      <c r="D54" s="80"/>
      <c r="E54" s="117" t="str">
        <f>IF(C54="","",申込一覧!$D$4)</f>
        <v/>
      </c>
      <c r="F54" s="103"/>
      <c r="G54" s="80"/>
      <c r="H54" s="80"/>
      <c r="I54" s="77" t="e">
        <f t="shared" si="0"/>
        <v>#N/A</v>
      </c>
      <c r="J54" s="80"/>
      <c r="M54" s="2"/>
      <c r="N54" s="2"/>
      <c r="O54" s="2"/>
    </row>
    <row r="55" spans="1:15" ht="15" customHeight="1" x14ac:dyDescent="0.2">
      <c r="A55" s="1">
        <v>49</v>
      </c>
      <c r="B55" s="80"/>
      <c r="C55" s="80"/>
      <c r="D55" s="80"/>
      <c r="E55" s="117" t="str">
        <f>IF(C55="","",申込一覧!$D$4)</f>
        <v/>
      </c>
      <c r="F55" s="103"/>
      <c r="G55" s="80"/>
      <c r="H55" s="80"/>
      <c r="I55" s="77" t="e">
        <f t="shared" si="0"/>
        <v>#N/A</v>
      </c>
      <c r="J55" s="80"/>
      <c r="M55" s="2"/>
      <c r="N55" s="2"/>
      <c r="O55" s="2"/>
    </row>
    <row r="56" spans="1:15" ht="15" customHeight="1" x14ac:dyDescent="0.2">
      <c r="A56" s="1">
        <v>50</v>
      </c>
      <c r="B56" s="80"/>
      <c r="C56" s="80"/>
      <c r="D56" s="80"/>
      <c r="E56" s="117" t="str">
        <f>IF(C56="","",申込一覧!$D$4)</f>
        <v/>
      </c>
      <c r="F56" s="103"/>
      <c r="G56" s="80"/>
      <c r="H56" s="80"/>
      <c r="I56" s="77" t="e">
        <f t="shared" si="0"/>
        <v>#N/A</v>
      </c>
      <c r="J56" s="80"/>
      <c r="M56" s="2"/>
      <c r="N56" s="2"/>
      <c r="O56" s="2"/>
    </row>
    <row r="57" spans="1:15" ht="15" customHeight="1" x14ac:dyDescent="0.2">
      <c r="A57" s="1">
        <v>51</v>
      </c>
      <c r="B57" s="80"/>
      <c r="C57" s="80"/>
      <c r="D57" s="80"/>
      <c r="E57" s="117" t="str">
        <f>IF(C57="","",申込一覧!$D$4)</f>
        <v/>
      </c>
      <c r="F57" s="103"/>
      <c r="G57" s="80"/>
      <c r="H57" s="80"/>
      <c r="I57" s="77" t="e">
        <f t="shared" si="0"/>
        <v>#N/A</v>
      </c>
      <c r="J57" s="80"/>
      <c r="M57" s="2"/>
      <c r="N57" s="2"/>
      <c r="O57" s="2"/>
    </row>
    <row r="58" spans="1:15" ht="15" customHeight="1" x14ac:dyDescent="0.2">
      <c r="A58" s="1">
        <v>52</v>
      </c>
      <c r="B58" s="80"/>
      <c r="C58" s="80"/>
      <c r="D58" s="80"/>
      <c r="E58" s="117" t="str">
        <f>IF(C58="","",申込一覧!$D$4)</f>
        <v/>
      </c>
      <c r="F58" s="103"/>
      <c r="G58" s="80"/>
      <c r="H58" s="80"/>
      <c r="I58" s="77" t="e">
        <f t="shared" si="0"/>
        <v>#N/A</v>
      </c>
      <c r="J58" s="80"/>
      <c r="M58" s="2"/>
      <c r="N58" s="2"/>
      <c r="O58" s="2"/>
    </row>
    <row r="59" spans="1:15" ht="15" customHeight="1" x14ac:dyDescent="0.2">
      <c r="A59" s="1">
        <v>53</v>
      </c>
      <c r="B59" s="80"/>
      <c r="C59" s="80"/>
      <c r="D59" s="80"/>
      <c r="E59" s="117" t="str">
        <f>IF(C59="","",申込一覧!$D$4)</f>
        <v/>
      </c>
      <c r="F59" s="103"/>
      <c r="G59" s="80"/>
      <c r="H59" s="80"/>
      <c r="I59" s="77" t="e">
        <f t="shared" si="0"/>
        <v>#N/A</v>
      </c>
      <c r="J59" s="80"/>
      <c r="M59" s="2"/>
      <c r="N59" s="2"/>
      <c r="O59" s="2"/>
    </row>
    <row r="60" spans="1:15" ht="15" customHeight="1" x14ac:dyDescent="0.2">
      <c r="A60" s="1">
        <v>54</v>
      </c>
      <c r="B60" s="80"/>
      <c r="C60" s="80"/>
      <c r="D60" s="80"/>
      <c r="E60" s="117" t="str">
        <f>IF(C60="","",申込一覧!$D$4)</f>
        <v/>
      </c>
      <c r="F60" s="103"/>
      <c r="G60" s="80"/>
      <c r="H60" s="80"/>
      <c r="I60" s="77" t="e">
        <f t="shared" si="0"/>
        <v>#N/A</v>
      </c>
      <c r="J60" s="80"/>
      <c r="M60" s="2"/>
      <c r="N60" s="2"/>
      <c r="O60" s="2"/>
    </row>
    <row r="61" spans="1:15" ht="15" customHeight="1" x14ac:dyDescent="0.2">
      <c r="A61" s="1">
        <v>55</v>
      </c>
      <c r="B61" s="80"/>
      <c r="C61" s="80"/>
      <c r="D61" s="80"/>
      <c r="E61" s="117" t="str">
        <f>IF(C61="","",申込一覧!$D$4)</f>
        <v/>
      </c>
      <c r="F61" s="103"/>
      <c r="G61" s="80"/>
      <c r="H61" s="80"/>
      <c r="I61" s="77" t="e">
        <f t="shared" si="0"/>
        <v>#N/A</v>
      </c>
      <c r="J61" s="80"/>
      <c r="M61" s="2"/>
      <c r="N61" s="2"/>
      <c r="O61" s="2"/>
    </row>
    <row r="62" spans="1:15" ht="15" customHeight="1" x14ac:dyDescent="0.2">
      <c r="A62" s="1">
        <v>56</v>
      </c>
      <c r="B62" s="80"/>
      <c r="C62" s="80"/>
      <c r="D62" s="80"/>
      <c r="E62" s="117" t="str">
        <f>IF(C62="","",申込一覧!$D$4)</f>
        <v/>
      </c>
      <c r="F62" s="103"/>
      <c r="G62" s="80"/>
      <c r="H62" s="80"/>
      <c r="I62" s="77" t="e">
        <f t="shared" si="0"/>
        <v>#N/A</v>
      </c>
      <c r="J62" s="80"/>
      <c r="M62" s="2"/>
      <c r="N62" s="2"/>
      <c r="O62" s="2"/>
    </row>
    <row r="63" spans="1:15" ht="15" customHeight="1" x14ac:dyDescent="0.2">
      <c r="A63" s="1">
        <v>57</v>
      </c>
      <c r="B63" s="80"/>
      <c r="C63" s="80"/>
      <c r="D63" s="80"/>
      <c r="E63" s="117" t="str">
        <f>IF(C63="","",申込一覧!$D$4)</f>
        <v/>
      </c>
      <c r="F63" s="103"/>
      <c r="G63" s="80"/>
      <c r="H63" s="80"/>
      <c r="I63" s="77" t="e">
        <f t="shared" si="0"/>
        <v>#N/A</v>
      </c>
      <c r="J63" s="80"/>
      <c r="M63" s="2"/>
      <c r="N63" s="2"/>
      <c r="O63" s="2"/>
    </row>
    <row r="64" spans="1:15" ht="15" customHeight="1" x14ac:dyDescent="0.2">
      <c r="A64" s="1">
        <v>58</v>
      </c>
      <c r="B64" s="80"/>
      <c r="C64" s="80"/>
      <c r="D64" s="80"/>
      <c r="E64" s="117" t="str">
        <f>IF(C64="","",申込一覧!$D$4)</f>
        <v/>
      </c>
      <c r="F64" s="103"/>
      <c r="G64" s="80"/>
      <c r="H64" s="80"/>
      <c r="I64" s="77" t="e">
        <f t="shared" si="0"/>
        <v>#N/A</v>
      </c>
      <c r="J64" s="80"/>
      <c r="M64" s="2"/>
      <c r="N64" s="2"/>
      <c r="O64" s="2"/>
    </row>
    <row r="65" spans="1:15" ht="15" customHeight="1" x14ac:dyDescent="0.2">
      <c r="A65" s="1">
        <v>59</v>
      </c>
      <c r="B65" s="80"/>
      <c r="C65" s="80"/>
      <c r="D65" s="80"/>
      <c r="E65" s="117" t="str">
        <f>IF(C65="","",申込一覧!$D$4)</f>
        <v/>
      </c>
      <c r="F65" s="103"/>
      <c r="G65" s="80"/>
      <c r="H65" s="80"/>
      <c r="I65" s="77" t="e">
        <f t="shared" si="0"/>
        <v>#N/A</v>
      </c>
      <c r="J65" s="80"/>
      <c r="M65" s="2"/>
      <c r="N65" s="2"/>
      <c r="O65" s="2"/>
    </row>
    <row r="66" spans="1:15" ht="15" customHeight="1" x14ac:dyDescent="0.2">
      <c r="A66" s="1">
        <v>60</v>
      </c>
      <c r="B66" s="80"/>
      <c r="C66" s="80"/>
      <c r="D66" s="80"/>
      <c r="E66" s="117" t="str">
        <f>IF(C66="","",申込一覧!$D$4)</f>
        <v/>
      </c>
      <c r="F66" s="103"/>
      <c r="G66" s="80"/>
      <c r="H66" s="80"/>
      <c r="I66" s="77" t="e">
        <f t="shared" si="0"/>
        <v>#N/A</v>
      </c>
      <c r="J66" s="80"/>
      <c r="M66" s="2"/>
      <c r="N66" s="2"/>
      <c r="O66" s="2"/>
    </row>
    <row r="67" spans="1:15" ht="15" customHeight="1" x14ac:dyDescent="0.2">
      <c r="A67" s="1">
        <v>61</v>
      </c>
      <c r="B67" s="80"/>
      <c r="C67" s="80"/>
      <c r="D67" s="80"/>
      <c r="E67" s="117" t="str">
        <f>IF(C67="","",申込一覧!$D$4)</f>
        <v/>
      </c>
      <c r="F67" s="103"/>
      <c r="G67" s="80"/>
      <c r="H67" s="80"/>
      <c r="I67" s="77" t="e">
        <f t="shared" si="0"/>
        <v>#N/A</v>
      </c>
      <c r="J67" s="80"/>
      <c r="M67" s="2"/>
      <c r="N67" s="2"/>
      <c r="O67" s="2"/>
    </row>
    <row r="68" spans="1:15" ht="15" customHeight="1" x14ac:dyDescent="0.2">
      <c r="A68" s="1">
        <v>62</v>
      </c>
      <c r="B68" s="80"/>
      <c r="C68" s="80"/>
      <c r="D68" s="80"/>
      <c r="E68" s="117" t="str">
        <f>IF(C68="","",申込一覧!$D$4)</f>
        <v/>
      </c>
      <c r="F68" s="103"/>
      <c r="G68" s="80"/>
      <c r="H68" s="80"/>
      <c r="I68" s="77" t="e">
        <f t="shared" si="0"/>
        <v>#N/A</v>
      </c>
      <c r="J68" s="80"/>
      <c r="M68" s="2"/>
      <c r="N68" s="2"/>
      <c r="O68" s="2"/>
    </row>
    <row r="69" spans="1:15" ht="15" customHeight="1" x14ac:dyDescent="0.2">
      <c r="A69" s="1">
        <v>63</v>
      </c>
      <c r="B69" s="80"/>
      <c r="C69" s="80"/>
      <c r="D69" s="80"/>
      <c r="E69" s="117" t="str">
        <f>IF(C69="","",申込一覧!$D$4)</f>
        <v/>
      </c>
      <c r="F69" s="103"/>
      <c r="G69" s="80"/>
      <c r="H69" s="80"/>
      <c r="I69" s="77" t="e">
        <f t="shared" si="0"/>
        <v>#N/A</v>
      </c>
      <c r="J69" s="80"/>
      <c r="M69" s="2"/>
      <c r="N69" s="2"/>
      <c r="O69" s="2"/>
    </row>
    <row r="70" spans="1:15" ht="15" customHeight="1" x14ac:dyDescent="0.2">
      <c r="A70" s="1">
        <v>64</v>
      </c>
      <c r="B70" s="80"/>
      <c r="C70" s="80"/>
      <c r="D70" s="80"/>
      <c r="E70" s="117" t="str">
        <f>IF(C70="","",申込一覧!$D$4)</f>
        <v/>
      </c>
      <c r="F70" s="103"/>
      <c r="G70" s="80"/>
      <c r="H70" s="80"/>
      <c r="I70" s="77" t="e">
        <f t="shared" si="0"/>
        <v>#N/A</v>
      </c>
      <c r="J70" s="80"/>
      <c r="M70" s="2"/>
      <c r="N70" s="2"/>
      <c r="O70" s="2"/>
    </row>
    <row r="71" spans="1:15" ht="15" customHeight="1" x14ac:dyDescent="0.2">
      <c r="A71" s="1">
        <v>65</v>
      </c>
      <c r="B71" s="80"/>
      <c r="C71" s="80"/>
      <c r="D71" s="80"/>
      <c r="E71" s="117" t="str">
        <f>IF(C71="","",申込一覧!$D$4)</f>
        <v/>
      </c>
      <c r="F71" s="103"/>
      <c r="G71" s="80"/>
      <c r="H71" s="80"/>
      <c r="I71" s="77" t="e">
        <f t="shared" si="0"/>
        <v>#N/A</v>
      </c>
      <c r="J71" s="80"/>
      <c r="M71" s="2"/>
      <c r="N71" s="2"/>
      <c r="O71" s="2"/>
    </row>
    <row r="72" spans="1:15" ht="15" customHeight="1" x14ac:dyDescent="0.2">
      <c r="A72" s="1">
        <v>66</v>
      </c>
      <c r="B72" s="80"/>
      <c r="C72" s="80"/>
      <c r="D72" s="80"/>
      <c r="E72" s="117" t="str">
        <f>IF(C72="","",申込一覧!$D$4)</f>
        <v/>
      </c>
      <c r="F72" s="103"/>
      <c r="G72" s="80"/>
      <c r="H72" s="80"/>
      <c r="I72" s="77" t="e">
        <f t="shared" ref="I72:I81" si="1">VLOOKUP(H72,$M$7:$N$32,2)</f>
        <v>#N/A</v>
      </c>
      <c r="J72" s="80"/>
      <c r="M72" s="2"/>
      <c r="N72" s="2"/>
      <c r="O72" s="2"/>
    </row>
    <row r="73" spans="1:15" ht="15" customHeight="1" x14ac:dyDescent="0.2">
      <c r="A73" s="1">
        <v>67</v>
      </c>
      <c r="B73" s="80"/>
      <c r="C73" s="80"/>
      <c r="D73" s="80"/>
      <c r="E73" s="117" t="str">
        <f>IF(C73="","",申込一覧!$D$4)</f>
        <v/>
      </c>
      <c r="F73" s="103"/>
      <c r="G73" s="80"/>
      <c r="H73" s="80"/>
      <c r="I73" s="77" t="e">
        <f t="shared" si="1"/>
        <v>#N/A</v>
      </c>
      <c r="J73" s="80"/>
      <c r="M73" s="2"/>
      <c r="N73" s="2"/>
      <c r="O73" s="2"/>
    </row>
    <row r="74" spans="1:15" ht="15" customHeight="1" x14ac:dyDescent="0.2">
      <c r="A74" s="1">
        <v>68</v>
      </c>
      <c r="B74" s="80"/>
      <c r="C74" s="80"/>
      <c r="D74" s="80"/>
      <c r="E74" s="117" t="str">
        <f>IF(C74="","",申込一覧!$D$4)</f>
        <v/>
      </c>
      <c r="F74" s="103"/>
      <c r="G74" s="80"/>
      <c r="H74" s="80"/>
      <c r="I74" s="77" t="e">
        <f t="shared" si="1"/>
        <v>#N/A</v>
      </c>
      <c r="J74" s="80"/>
      <c r="M74" s="2"/>
      <c r="N74" s="2"/>
      <c r="O74" s="2"/>
    </row>
    <row r="75" spans="1:15" ht="15" customHeight="1" x14ac:dyDescent="0.2">
      <c r="A75" s="1">
        <v>69</v>
      </c>
      <c r="B75" s="80"/>
      <c r="C75" s="80"/>
      <c r="D75" s="80"/>
      <c r="E75" s="117" t="str">
        <f>IF(C75="","",申込一覧!$D$4)</f>
        <v/>
      </c>
      <c r="F75" s="103"/>
      <c r="G75" s="80"/>
      <c r="H75" s="80"/>
      <c r="I75" s="77" t="e">
        <f t="shared" si="1"/>
        <v>#N/A</v>
      </c>
      <c r="J75" s="80"/>
      <c r="M75" s="2"/>
      <c r="N75" s="2"/>
      <c r="O75" s="2"/>
    </row>
    <row r="76" spans="1:15" ht="15" customHeight="1" x14ac:dyDescent="0.2">
      <c r="A76" s="1">
        <v>70</v>
      </c>
      <c r="B76" s="80"/>
      <c r="C76" s="80"/>
      <c r="D76" s="80"/>
      <c r="E76" s="117" t="str">
        <f>IF(C76="","",申込一覧!$D$4)</f>
        <v/>
      </c>
      <c r="F76" s="103"/>
      <c r="G76" s="80"/>
      <c r="H76" s="80"/>
      <c r="I76" s="77" t="e">
        <f t="shared" si="1"/>
        <v>#N/A</v>
      </c>
      <c r="J76" s="80"/>
      <c r="M76" s="2"/>
      <c r="N76" s="2"/>
      <c r="O76" s="2"/>
    </row>
    <row r="77" spans="1:15" ht="15" customHeight="1" x14ac:dyDescent="0.2">
      <c r="A77" s="1">
        <v>71</v>
      </c>
      <c r="B77" s="80"/>
      <c r="C77" s="80"/>
      <c r="D77" s="80"/>
      <c r="E77" s="117" t="str">
        <f>IF(C77="","",申込一覧!$D$4)</f>
        <v/>
      </c>
      <c r="F77" s="103"/>
      <c r="G77" s="80"/>
      <c r="H77" s="80"/>
      <c r="I77" s="77" t="e">
        <f t="shared" si="1"/>
        <v>#N/A</v>
      </c>
      <c r="J77" s="80"/>
      <c r="M77" s="2"/>
      <c r="N77" s="2"/>
      <c r="O77" s="2"/>
    </row>
    <row r="78" spans="1:15" ht="15" customHeight="1" x14ac:dyDescent="0.2">
      <c r="A78" s="1">
        <v>72</v>
      </c>
      <c r="B78" s="80"/>
      <c r="C78" s="80"/>
      <c r="D78" s="80"/>
      <c r="E78" s="117" t="str">
        <f>IF(C78="","",申込一覧!$D$4)</f>
        <v/>
      </c>
      <c r="F78" s="103"/>
      <c r="G78" s="80"/>
      <c r="H78" s="80"/>
      <c r="I78" s="77" t="e">
        <f t="shared" si="1"/>
        <v>#N/A</v>
      </c>
      <c r="J78" s="80"/>
      <c r="M78" s="2"/>
      <c r="N78" s="2"/>
      <c r="O78" s="2"/>
    </row>
    <row r="79" spans="1:15" ht="15" customHeight="1" x14ac:dyDescent="0.2">
      <c r="A79" s="1">
        <v>73</v>
      </c>
      <c r="B79" s="80"/>
      <c r="C79" s="80"/>
      <c r="D79" s="80"/>
      <c r="E79" s="117" t="str">
        <f>IF(C79="","",申込一覧!$D$4)</f>
        <v/>
      </c>
      <c r="F79" s="103"/>
      <c r="G79" s="80"/>
      <c r="H79" s="80"/>
      <c r="I79" s="77" t="e">
        <f t="shared" si="1"/>
        <v>#N/A</v>
      </c>
      <c r="J79" s="80"/>
      <c r="M79" s="2"/>
      <c r="N79" s="2"/>
      <c r="O79" s="2"/>
    </row>
    <row r="80" spans="1:15" ht="15" customHeight="1" x14ac:dyDescent="0.2">
      <c r="A80" s="1">
        <v>74</v>
      </c>
      <c r="B80" s="80"/>
      <c r="C80" s="80"/>
      <c r="D80" s="80"/>
      <c r="E80" s="117" t="str">
        <f>IF(C80="","",申込一覧!$D$4)</f>
        <v/>
      </c>
      <c r="F80" s="103"/>
      <c r="G80" s="80"/>
      <c r="H80" s="80"/>
      <c r="I80" s="77" t="e">
        <f t="shared" si="1"/>
        <v>#N/A</v>
      </c>
      <c r="J80" s="80"/>
      <c r="M80" s="2"/>
      <c r="N80" s="2"/>
      <c r="O80" s="2"/>
    </row>
    <row r="81" spans="1:15" ht="15" customHeight="1" x14ac:dyDescent="0.2">
      <c r="A81" s="1">
        <v>75</v>
      </c>
      <c r="B81" s="80"/>
      <c r="C81" s="80"/>
      <c r="D81" s="80"/>
      <c r="E81" s="117" t="str">
        <f>IF(C81="","",申込一覧!$D$4)</f>
        <v/>
      </c>
      <c r="F81" s="103"/>
      <c r="G81" s="80"/>
      <c r="H81" s="80"/>
      <c r="I81" s="77" t="e">
        <f t="shared" si="1"/>
        <v>#N/A</v>
      </c>
      <c r="J81" s="80"/>
      <c r="M81" s="2"/>
      <c r="N81" s="2"/>
      <c r="O81" s="2"/>
    </row>
    <row r="82" spans="1:15" ht="22.5" customHeight="1" x14ac:dyDescent="0.2">
      <c r="A82" s="2"/>
      <c r="M82" s="2"/>
      <c r="N82" s="2"/>
      <c r="O82" s="2"/>
    </row>
    <row r="83" spans="1:15" ht="22.5" customHeight="1" x14ac:dyDescent="0.2">
      <c r="A83" s="2"/>
      <c r="M83" s="2"/>
      <c r="N83" s="2"/>
      <c r="O83" s="2"/>
    </row>
    <row r="84" spans="1:15" ht="22.5" customHeight="1" x14ac:dyDescent="0.2">
      <c r="A84" s="2"/>
      <c r="M84" s="2"/>
      <c r="N84" s="2"/>
      <c r="O84" s="2"/>
    </row>
    <row r="85" spans="1:15" ht="22.5" customHeight="1" x14ac:dyDescent="0.2">
      <c r="A85" s="2"/>
      <c r="M85" s="2"/>
      <c r="N85" s="2"/>
      <c r="O85" s="2"/>
    </row>
    <row r="86" spans="1:15" ht="22.5" customHeight="1" x14ac:dyDescent="0.2">
      <c r="A86" s="2"/>
      <c r="M86" s="2"/>
      <c r="N86" s="2"/>
      <c r="O86" s="2"/>
    </row>
    <row r="87" spans="1:15" ht="22.5" customHeight="1" x14ac:dyDescent="0.2">
      <c r="M87" s="2"/>
      <c r="N87" s="2"/>
      <c r="O87" s="2"/>
    </row>
  </sheetData>
  <sheetProtection password="D1C8" sheet="1" objects="1" scenarios="1"/>
  <mergeCells count="21">
    <mergeCell ref="L21:L32"/>
    <mergeCell ref="P21:P22"/>
    <mergeCell ref="P26:P28"/>
    <mergeCell ref="P30:P31"/>
    <mergeCell ref="P18:P19"/>
    <mergeCell ref="G2:G3"/>
    <mergeCell ref="H2:J2"/>
    <mergeCell ref="H3:I3"/>
    <mergeCell ref="B4:J4"/>
    <mergeCell ref="F2:F3"/>
    <mergeCell ref="L1:M4"/>
    <mergeCell ref="N1:P4"/>
    <mergeCell ref="P7:P8"/>
    <mergeCell ref="P10:P11"/>
    <mergeCell ref="P14:P16"/>
    <mergeCell ref="L7:L20"/>
    <mergeCell ref="A2:A6"/>
    <mergeCell ref="B2:B3"/>
    <mergeCell ref="C2:C3"/>
    <mergeCell ref="D2:D3"/>
    <mergeCell ref="E2:E3"/>
  </mergeCells>
  <phoneticPr fontId="1"/>
  <pageMargins left="0.82677165354330717" right="0.23622047244094491" top="0.74803149606299213" bottom="0.74803149606299213" header="0.31496062992125984" footer="0.31496062992125984"/>
  <pageSetup paperSize="9" scale="6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9"/>
  <sheetViews>
    <sheetView view="pageBreakPreview" zoomScaleSheetLayoutView="100" workbookViewId="0"/>
  </sheetViews>
  <sheetFormatPr defaultColWidth="5" defaultRowHeight="30" customHeight="1" x14ac:dyDescent="0.2"/>
  <cols>
    <col min="2" max="2" width="5" customWidth="1"/>
    <col min="3" max="3" width="15" customWidth="1"/>
    <col min="4" max="4" width="7.44140625" customWidth="1"/>
    <col min="5" max="5" width="12.44140625" customWidth="1"/>
    <col min="6" max="7" width="7.44140625" customWidth="1"/>
    <col min="8" max="8" width="12.44140625" customWidth="1"/>
    <col min="9" max="10" width="7.44140625" customWidth="1"/>
    <col min="11" max="11" width="12.44140625" customWidth="1"/>
    <col min="12" max="13" width="7.44140625" customWidth="1"/>
    <col min="14" max="14" width="12.44140625" customWidth="1"/>
    <col min="15" max="16" width="7.44140625" customWidth="1"/>
    <col min="17" max="17" width="12.44140625" customWidth="1"/>
    <col min="18" max="19" width="7.44140625" customWidth="1"/>
    <col min="20" max="20" width="12.44140625" customWidth="1"/>
    <col min="21" max="21" width="7.44140625" customWidth="1"/>
  </cols>
  <sheetData>
    <row r="1" spans="1:21" ht="30" customHeight="1" x14ac:dyDescent="0.2">
      <c r="B1" s="260" t="s">
        <v>130</v>
      </c>
      <c r="C1" s="260"/>
      <c r="D1" s="116" t="s">
        <v>136</v>
      </c>
    </row>
    <row r="2" spans="1:21" ht="15" customHeight="1" thickBot="1" x14ac:dyDescent="0.25">
      <c r="B2" s="20"/>
      <c r="C2" s="20"/>
      <c r="D2" s="137" t="s">
        <v>160</v>
      </c>
    </row>
    <row r="3" spans="1:21" ht="30" customHeight="1" thickBot="1" x14ac:dyDescent="0.25">
      <c r="A3" s="21"/>
      <c r="B3" s="22" t="s">
        <v>87</v>
      </c>
      <c r="C3" s="23" t="s">
        <v>88</v>
      </c>
      <c r="D3" s="24" t="s">
        <v>133</v>
      </c>
      <c r="E3" s="25" t="s">
        <v>43</v>
      </c>
      <c r="F3" s="26" t="s">
        <v>46</v>
      </c>
      <c r="G3" s="24" t="s">
        <v>132</v>
      </c>
      <c r="H3" s="25" t="s">
        <v>43</v>
      </c>
      <c r="I3" s="26" t="s">
        <v>46</v>
      </c>
      <c r="J3" s="24" t="s">
        <v>132</v>
      </c>
      <c r="K3" s="25" t="s">
        <v>43</v>
      </c>
      <c r="L3" s="26" t="s">
        <v>46</v>
      </c>
      <c r="M3" s="24" t="s">
        <v>132</v>
      </c>
      <c r="N3" s="25" t="s">
        <v>43</v>
      </c>
      <c r="O3" s="26" t="s">
        <v>46</v>
      </c>
      <c r="P3" s="24" t="s">
        <v>132</v>
      </c>
      <c r="Q3" s="25" t="s">
        <v>43</v>
      </c>
      <c r="R3" s="26" t="s">
        <v>46</v>
      </c>
      <c r="S3" s="24" t="s">
        <v>132</v>
      </c>
      <c r="T3" s="25" t="s">
        <v>43</v>
      </c>
      <c r="U3" s="26" t="s">
        <v>46</v>
      </c>
    </row>
    <row r="4" spans="1:21" ht="30" customHeight="1" thickBot="1" x14ac:dyDescent="0.25">
      <c r="A4" s="27"/>
      <c r="B4" s="28" t="s">
        <v>89</v>
      </c>
      <c r="C4" s="29"/>
      <c r="D4" s="47" t="s">
        <v>90</v>
      </c>
      <c r="E4" s="31" t="s">
        <v>91</v>
      </c>
      <c r="F4" s="32" t="s">
        <v>90</v>
      </c>
      <c r="G4" s="30"/>
      <c r="H4" s="33"/>
      <c r="I4" s="34"/>
      <c r="J4" s="30"/>
      <c r="K4" s="33"/>
      <c r="L4" s="34"/>
      <c r="M4" s="30"/>
      <c r="N4" s="33"/>
      <c r="O4" s="34"/>
      <c r="P4" s="30"/>
      <c r="Q4" s="33"/>
      <c r="R4" s="34"/>
      <c r="S4" s="30"/>
      <c r="T4" s="33"/>
      <c r="U4" s="34"/>
    </row>
    <row r="5" spans="1:21" ht="30" customHeight="1" x14ac:dyDescent="0.2">
      <c r="A5" s="264" t="s">
        <v>92</v>
      </c>
      <c r="B5" s="35">
        <v>1</v>
      </c>
      <c r="C5" s="36" t="s">
        <v>93</v>
      </c>
      <c r="D5" s="37">
        <v>111</v>
      </c>
      <c r="E5" s="38" t="s">
        <v>54</v>
      </c>
      <c r="F5" s="36"/>
      <c r="G5" s="37">
        <v>112</v>
      </c>
      <c r="H5" s="38" t="s">
        <v>94</v>
      </c>
      <c r="I5" s="36"/>
      <c r="J5" s="37">
        <v>1111</v>
      </c>
      <c r="K5" s="38" t="s">
        <v>95</v>
      </c>
      <c r="L5" s="36">
        <v>3</v>
      </c>
      <c r="M5" s="37">
        <v>1114</v>
      </c>
      <c r="N5" s="38" t="s">
        <v>96</v>
      </c>
      <c r="O5" s="36">
        <v>2</v>
      </c>
      <c r="P5" s="37" t="s">
        <v>97</v>
      </c>
      <c r="Q5" s="38" t="s">
        <v>98</v>
      </c>
      <c r="R5" s="36">
        <v>4</v>
      </c>
      <c r="S5" s="37" t="s">
        <v>99</v>
      </c>
      <c r="T5" s="38" t="s">
        <v>100</v>
      </c>
      <c r="U5" s="36" t="s">
        <v>101</v>
      </c>
    </row>
    <row r="6" spans="1:21" ht="30" customHeight="1" thickBot="1" x14ac:dyDescent="0.25">
      <c r="A6" s="265"/>
      <c r="B6" s="266" t="s">
        <v>156</v>
      </c>
      <c r="C6" s="267"/>
      <c r="D6" s="39"/>
      <c r="E6" s="40" t="s">
        <v>102</v>
      </c>
      <c r="F6" s="41"/>
      <c r="G6" s="39"/>
      <c r="H6" s="40" t="s">
        <v>102</v>
      </c>
      <c r="I6" s="41"/>
      <c r="J6" s="39"/>
      <c r="K6" s="40" t="s">
        <v>103</v>
      </c>
      <c r="L6" s="41"/>
      <c r="M6" s="39"/>
      <c r="N6" s="40" t="s">
        <v>103</v>
      </c>
      <c r="O6" s="41"/>
      <c r="P6" s="39"/>
      <c r="Q6" s="40" t="s">
        <v>104</v>
      </c>
      <c r="R6" s="41"/>
      <c r="S6" s="39"/>
      <c r="T6" s="40" t="s">
        <v>104</v>
      </c>
      <c r="U6" s="41"/>
    </row>
    <row r="7" spans="1:21" ht="15" customHeight="1" thickBot="1" x14ac:dyDescent="0.25">
      <c r="A7" s="42"/>
      <c r="B7" s="43"/>
      <c r="C7" s="44"/>
      <c r="D7" s="45"/>
      <c r="E7" s="46"/>
      <c r="F7" s="45"/>
      <c r="G7" s="45"/>
      <c r="H7" s="46"/>
      <c r="I7" s="45"/>
      <c r="J7" s="45"/>
      <c r="K7" s="46"/>
      <c r="L7" s="45"/>
      <c r="M7" s="45"/>
      <c r="N7" s="46"/>
      <c r="O7" s="45"/>
      <c r="P7" s="45"/>
      <c r="Q7" s="46"/>
      <c r="R7" s="45"/>
      <c r="S7" s="45"/>
      <c r="T7" s="46"/>
      <c r="U7" s="45"/>
    </row>
    <row r="8" spans="1:21" ht="30" customHeight="1" x14ac:dyDescent="0.2">
      <c r="A8" s="261">
        <v>1</v>
      </c>
      <c r="B8" s="104"/>
      <c r="C8" s="119" t="str">
        <f>IF(D8="","",申込一覧!$D$4&amp;B9)</f>
        <v/>
      </c>
      <c r="D8" s="104"/>
      <c r="E8" s="106"/>
      <c r="F8" s="105"/>
      <c r="G8" s="104"/>
      <c r="H8" s="106"/>
      <c r="I8" s="105"/>
      <c r="J8" s="104"/>
      <c r="K8" s="106"/>
      <c r="L8" s="105"/>
      <c r="M8" s="104"/>
      <c r="N8" s="106"/>
      <c r="O8" s="105"/>
      <c r="P8" s="104"/>
      <c r="Q8" s="106"/>
      <c r="R8" s="105"/>
      <c r="S8" s="104"/>
      <c r="T8" s="106"/>
      <c r="U8" s="105"/>
    </row>
    <row r="9" spans="1:21" ht="30" customHeight="1" thickBot="1" x14ac:dyDescent="0.25">
      <c r="A9" s="261"/>
      <c r="B9" s="262"/>
      <c r="C9" s="263"/>
      <c r="D9" s="107"/>
      <c r="E9" s="108"/>
      <c r="F9" s="109"/>
      <c r="G9" s="107"/>
      <c r="H9" s="108"/>
      <c r="I9" s="109"/>
      <c r="J9" s="107"/>
      <c r="K9" s="108"/>
      <c r="L9" s="109"/>
      <c r="M9" s="107"/>
      <c r="N9" s="108"/>
      <c r="O9" s="109"/>
      <c r="P9" s="107"/>
      <c r="Q9" s="108"/>
      <c r="R9" s="109"/>
      <c r="S9" s="107"/>
      <c r="T9" s="108"/>
      <c r="U9" s="109"/>
    </row>
    <row r="10" spans="1:21" ht="15" customHeight="1" thickBot="1" x14ac:dyDescent="0.25">
      <c r="A10" s="42"/>
      <c r="B10" s="132"/>
      <c r="C10" s="110"/>
      <c r="D10" s="111"/>
      <c r="E10" s="112"/>
      <c r="F10" s="111"/>
      <c r="G10" s="111"/>
      <c r="H10" s="112"/>
      <c r="I10" s="111"/>
      <c r="J10" s="111"/>
      <c r="K10" s="112"/>
      <c r="L10" s="111"/>
      <c r="M10" s="111"/>
      <c r="N10" s="112"/>
      <c r="O10" s="111"/>
      <c r="P10" s="111"/>
      <c r="Q10" s="112"/>
      <c r="R10" s="111"/>
      <c r="S10" s="111"/>
      <c r="T10" s="112"/>
      <c r="U10" s="111"/>
    </row>
    <row r="11" spans="1:21" ht="30" customHeight="1" x14ac:dyDescent="0.2">
      <c r="A11" s="261">
        <v>2</v>
      </c>
      <c r="B11" s="104"/>
      <c r="C11" s="118" t="str">
        <f>IF(D11="","",申込一覧!$D$4&amp;B12)</f>
        <v/>
      </c>
      <c r="D11" s="104"/>
      <c r="E11" s="106"/>
      <c r="F11" s="105"/>
      <c r="G11" s="104"/>
      <c r="H11" s="106"/>
      <c r="I11" s="105"/>
      <c r="J11" s="104"/>
      <c r="K11" s="106"/>
      <c r="L11" s="105"/>
      <c r="M11" s="104"/>
      <c r="N11" s="106"/>
      <c r="O11" s="105"/>
      <c r="P11" s="104"/>
      <c r="Q11" s="106"/>
      <c r="R11" s="105"/>
      <c r="S11" s="104"/>
      <c r="T11" s="106"/>
      <c r="U11" s="105"/>
    </row>
    <row r="12" spans="1:21" ht="30" customHeight="1" thickBot="1" x14ac:dyDescent="0.25">
      <c r="A12" s="261"/>
      <c r="B12" s="262"/>
      <c r="C12" s="263"/>
      <c r="D12" s="107"/>
      <c r="E12" s="108"/>
      <c r="F12" s="109"/>
      <c r="G12" s="107"/>
      <c r="H12" s="108"/>
      <c r="I12" s="109"/>
      <c r="J12" s="107"/>
      <c r="K12" s="108"/>
      <c r="L12" s="109"/>
      <c r="M12" s="107"/>
      <c r="N12" s="108"/>
      <c r="O12" s="109"/>
      <c r="P12" s="107"/>
      <c r="Q12" s="108"/>
      <c r="R12" s="109"/>
      <c r="S12" s="107"/>
      <c r="T12" s="108"/>
      <c r="U12" s="109"/>
    </row>
    <row r="13" spans="1:21" ht="15" customHeight="1" thickBot="1" x14ac:dyDescent="0.25">
      <c r="A13" s="42"/>
      <c r="B13" s="132"/>
      <c r="C13" s="110"/>
      <c r="D13" s="111"/>
      <c r="E13" s="112"/>
      <c r="F13" s="111"/>
      <c r="G13" s="111"/>
      <c r="H13" s="112"/>
      <c r="I13" s="111"/>
      <c r="J13" s="111"/>
      <c r="K13" s="112"/>
      <c r="L13" s="111"/>
      <c r="M13" s="111"/>
      <c r="N13" s="112"/>
      <c r="O13" s="111"/>
      <c r="P13" s="111"/>
      <c r="Q13" s="112"/>
      <c r="R13" s="111"/>
      <c r="S13" s="111"/>
      <c r="T13" s="112"/>
      <c r="U13" s="111"/>
    </row>
    <row r="14" spans="1:21" ht="30" customHeight="1" x14ac:dyDescent="0.2">
      <c r="A14" s="261">
        <v>3</v>
      </c>
      <c r="B14" s="104"/>
      <c r="C14" s="118" t="str">
        <f>IF(D14="","",申込一覧!$D$4&amp;B15)</f>
        <v/>
      </c>
      <c r="D14" s="104"/>
      <c r="E14" s="106"/>
      <c r="F14" s="105"/>
      <c r="G14" s="104"/>
      <c r="H14" s="106"/>
      <c r="I14" s="105"/>
      <c r="J14" s="104"/>
      <c r="K14" s="106"/>
      <c r="L14" s="105"/>
      <c r="M14" s="104"/>
      <c r="N14" s="106"/>
      <c r="O14" s="105"/>
      <c r="P14" s="104"/>
      <c r="Q14" s="106"/>
      <c r="R14" s="105"/>
      <c r="S14" s="104"/>
      <c r="T14" s="106"/>
      <c r="U14" s="105"/>
    </row>
    <row r="15" spans="1:21" ht="30" customHeight="1" thickBot="1" x14ac:dyDescent="0.25">
      <c r="A15" s="261"/>
      <c r="B15" s="262"/>
      <c r="C15" s="263"/>
      <c r="D15" s="107"/>
      <c r="E15" s="108"/>
      <c r="F15" s="109"/>
      <c r="G15" s="107"/>
      <c r="H15" s="108"/>
      <c r="I15" s="109"/>
      <c r="J15" s="107"/>
      <c r="K15" s="108"/>
      <c r="L15" s="109"/>
      <c r="M15" s="107"/>
      <c r="N15" s="108"/>
      <c r="O15" s="109"/>
      <c r="P15" s="107"/>
      <c r="Q15" s="108"/>
      <c r="R15" s="109"/>
      <c r="S15" s="107"/>
      <c r="T15" s="108"/>
      <c r="U15" s="109"/>
    </row>
    <row r="16" spans="1:21" ht="15" customHeight="1" thickBot="1" x14ac:dyDescent="0.25">
      <c r="A16" s="42"/>
      <c r="B16" s="132"/>
      <c r="C16" s="110"/>
      <c r="D16" s="111"/>
      <c r="E16" s="112"/>
      <c r="F16" s="111"/>
      <c r="G16" s="111"/>
      <c r="H16" s="112"/>
      <c r="I16" s="111"/>
      <c r="J16" s="111"/>
      <c r="K16" s="112"/>
      <c r="L16" s="111"/>
      <c r="M16" s="111"/>
      <c r="N16" s="112"/>
      <c r="O16" s="111"/>
      <c r="P16" s="111"/>
      <c r="Q16" s="112"/>
      <c r="R16" s="111"/>
      <c r="S16" s="111"/>
      <c r="T16" s="112"/>
      <c r="U16" s="111"/>
    </row>
    <row r="17" spans="1:21" ht="30" customHeight="1" x14ac:dyDescent="0.2">
      <c r="A17" s="261">
        <v>4</v>
      </c>
      <c r="B17" s="104"/>
      <c r="C17" s="118" t="str">
        <f>IF(D17="","",申込一覧!$D$4&amp;B18)</f>
        <v/>
      </c>
      <c r="D17" s="104"/>
      <c r="E17" s="106"/>
      <c r="F17" s="105"/>
      <c r="G17" s="104"/>
      <c r="H17" s="106"/>
      <c r="I17" s="105"/>
      <c r="J17" s="104"/>
      <c r="K17" s="106"/>
      <c r="L17" s="105"/>
      <c r="M17" s="104"/>
      <c r="N17" s="106"/>
      <c r="O17" s="105"/>
      <c r="P17" s="104"/>
      <c r="Q17" s="106"/>
      <c r="R17" s="105"/>
      <c r="S17" s="104"/>
      <c r="T17" s="106"/>
      <c r="U17" s="105"/>
    </row>
    <row r="18" spans="1:21" ht="30" customHeight="1" thickBot="1" x14ac:dyDescent="0.25">
      <c r="A18" s="261"/>
      <c r="B18" s="262"/>
      <c r="C18" s="263"/>
      <c r="D18" s="107"/>
      <c r="E18" s="108"/>
      <c r="F18" s="109"/>
      <c r="G18" s="107"/>
      <c r="H18" s="108"/>
      <c r="I18" s="109"/>
      <c r="J18" s="107"/>
      <c r="K18" s="108"/>
      <c r="L18" s="109"/>
      <c r="M18" s="107"/>
      <c r="N18" s="108"/>
      <c r="O18" s="109"/>
      <c r="P18" s="107"/>
      <c r="Q18" s="108"/>
      <c r="R18" s="109"/>
      <c r="S18" s="107"/>
      <c r="T18" s="108"/>
      <c r="U18" s="109"/>
    </row>
    <row r="19" spans="1:21" ht="30" customHeight="1" x14ac:dyDescent="0.2">
      <c r="A19" s="42"/>
      <c r="B19" s="133"/>
      <c r="C19" s="134"/>
      <c r="D19" s="135"/>
      <c r="E19" s="136"/>
      <c r="F19" s="135"/>
      <c r="G19" s="135"/>
      <c r="H19" s="136"/>
      <c r="I19" s="135"/>
      <c r="J19" s="135"/>
      <c r="K19" s="136"/>
      <c r="L19" s="135"/>
      <c r="M19" s="135"/>
      <c r="N19" s="136"/>
      <c r="O19" s="135"/>
      <c r="P19" s="135"/>
      <c r="Q19" s="136"/>
      <c r="R19" s="135"/>
      <c r="S19" s="135"/>
      <c r="T19" s="136"/>
      <c r="U19" s="135"/>
    </row>
  </sheetData>
  <sheetProtection password="D1C8" sheet="1" objects="1" scenarios="1"/>
  <mergeCells count="11">
    <mergeCell ref="B1:C1"/>
    <mergeCell ref="A14:A15"/>
    <mergeCell ref="B15:C15"/>
    <mergeCell ref="A17:A18"/>
    <mergeCell ref="B18:C18"/>
    <mergeCell ref="A5:A6"/>
    <mergeCell ref="B6:C6"/>
    <mergeCell ref="A8:A9"/>
    <mergeCell ref="B9:C9"/>
    <mergeCell ref="A11:A12"/>
    <mergeCell ref="B12:C12"/>
  </mergeCells>
  <phoneticPr fontId="1"/>
  <pageMargins left="0.7" right="0.7" top="0.75" bottom="0.75" header="0.3" footer="0.3"/>
  <pageSetup paperSize="9"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"/>
  <sheetViews>
    <sheetView view="pageBreakPreview" zoomScaleSheetLayoutView="100" workbookViewId="0">
      <selection sqref="A1:J1"/>
    </sheetView>
  </sheetViews>
  <sheetFormatPr defaultRowHeight="13.2" x14ac:dyDescent="0.2"/>
  <cols>
    <col min="1" max="1" width="6.44140625" style="49" bestFit="1" customWidth="1"/>
    <col min="2" max="2" width="11.21875" style="49" customWidth="1"/>
    <col min="3" max="3" width="5.44140625" style="49" bestFit="1" customWidth="1"/>
    <col min="4" max="4" width="5" style="49" customWidth="1"/>
    <col min="5" max="5" width="9" style="49"/>
    <col min="6" max="6" width="5.44140625" style="49" bestFit="1" customWidth="1"/>
    <col min="7" max="7" width="4.44140625" style="49" customWidth="1"/>
    <col min="8" max="8" width="5.44140625" style="51" bestFit="1" customWidth="1"/>
    <col min="9" max="9" width="5.44140625" style="51" customWidth="1"/>
    <col min="10" max="10" width="5.109375" style="49" customWidth="1"/>
    <col min="11" max="12" width="6.88671875" style="49" customWidth="1"/>
    <col min="13" max="13" width="6.44140625" style="49" bestFit="1" customWidth="1"/>
    <col min="14" max="14" width="11.21875" style="49" customWidth="1"/>
    <col min="15" max="15" width="5.44140625" style="49" bestFit="1" customWidth="1"/>
    <col min="16" max="16" width="5" style="49" customWidth="1"/>
    <col min="17" max="17" width="9" style="49"/>
    <col min="18" max="18" width="5.44140625" style="49" bestFit="1" customWidth="1"/>
    <col min="19" max="19" width="4.44140625" style="49" customWidth="1"/>
    <col min="20" max="20" width="5.44140625" style="51" bestFit="1" customWidth="1"/>
    <col min="21" max="21" width="5.44140625" style="51" customWidth="1"/>
    <col min="22" max="22" width="5.109375" style="49" customWidth="1"/>
    <col min="23" max="23" width="5" style="49" customWidth="1"/>
    <col min="24" max="257" width="9" style="49"/>
    <col min="258" max="258" width="6.44140625" style="49" bestFit="1" customWidth="1"/>
    <col min="259" max="259" width="11.21875" style="49" customWidth="1"/>
    <col min="260" max="260" width="5.44140625" style="49" bestFit="1" customWidth="1"/>
    <col min="261" max="261" width="5" style="49" customWidth="1"/>
    <col min="262" max="262" width="9" style="49"/>
    <col min="263" max="263" width="5.44140625" style="49" bestFit="1" customWidth="1"/>
    <col min="264" max="264" width="4.44140625" style="49" customWidth="1"/>
    <col min="265" max="265" width="5.44140625" style="49" bestFit="1" customWidth="1"/>
    <col min="266" max="266" width="5.44140625" style="49" customWidth="1"/>
    <col min="267" max="267" width="5.109375" style="49" customWidth="1"/>
    <col min="268" max="268" width="9" style="49"/>
    <col min="269" max="269" width="6.44140625" style="49" bestFit="1" customWidth="1"/>
    <col min="270" max="270" width="11.21875" style="49" customWidth="1"/>
    <col min="271" max="271" width="5.44140625" style="49" bestFit="1" customWidth="1"/>
    <col min="272" max="272" width="5" style="49" customWidth="1"/>
    <col min="273" max="273" width="9" style="49"/>
    <col min="274" max="274" width="5.44140625" style="49" bestFit="1" customWidth="1"/>
    <col min="275" max="275" width="4.44140625" style="49" customWidth="1"/>
    <col min="276" max="276" width="5.44140625" style="49" bestFit="1" customWidth="1"/>
    <col min="277" max="277" width="5.44140625" style="49" customWidth="1"/>
    <col min="278" max="278" width="5.109375" style="49" customWidth="1"/>
    <col min="279" max="513" width="9" style="49"/>
    <col min="514" max="514" width="6.44140625" style="49" bestFit="1" customWidth="1"/>
    <col min="515" max="515" width="11.21875" style="49" customWidth="1"/>
    <col min="516" max="516" width="5.44140625" style="49" bestFit="1" customWidth="1"/>
    <col min="517" max="517" width="5" style="49" customWidth="1"/>
    <col min="518" max="518" width="9" style="49"/>
    <col min="519" max="519" width="5.44140625" style="49" bestFit="1" customWidth="1"/>
    <col min="520" max="520" width="4.44140625" style="49" customWidth="1"/>
    <col min="521" max="521" width="5.44140625" style="49" bestFit="1" customWidth="1"/>
    <col min="522" max="522" width="5.44140625" style="49" customWidth="1"/>
    <col min="523" max="523" width="5.109375" style="49" customWidth="1"/>
    <col min="524" max="524" width="9" style="49"/>
    <col min="525" max="525" width="6.44140625" style="49" bestFit="1" customWidth="1"/>
    <col min="526" max="526" width="11.21875" style="49" customWidth="1"/>
    <col min="527" max="527" width="5.44140625" style="49" bestFit="1" customWidth="1"/>
    <col min="528" max="528" width="5" style="49" customWidth="1"/>
    <col min="529" max="529" width="9" style="49"/>
    <col min="530" max="530" width="5.44140625" style="49" bestFit="1" customWidth="1"/>
    <col min="531" max="531" width="4.44140625" style="49" customWidth="1"/>
    <col min="532" max="532" width="5.44140625" style="49" bestFit="1" customWidth="1"/>
    <col min="533" max="533" width="5.44140625" style="49" customWidth="1"/>
    <col min="534" max="534" width="5.109375" style="49" customWidth="1"/>
    <col min="535" max="769" width="9" style="49"/>
    <col min="770" max="770" width="6.44140625" style="49" bestFit="1" customWidth="1"/>
    <col min="771" max="771" width="11.21875" style="49" customWidth="1"/>
    <col min="772" max="772" width="5.44140625" style="49" bestFit="1" customWidth="1"/>
    <col min="773" max="773" width="5" style="49" customWidth="1"/>
    <col min="774" max="774" width="9" style="49"/>
    <col min="775" max="775" width="5.44140625" style="49" bestFit="1" customWidth="1"/>
    <col min="776" max="776" width="4.44140625" style="49" customWidth="1"/>
    <col min="777" max="777" width="5.44140625" style="49" bestFit="1" customWidth="1"/>
    <col min="778" max="778" width="5.44140625" style="49" customWidth="1"/>
    <col min="779" max="779" width="5.109375" style="49" customWidth="1"/>
    <col min="780" max="780" width="9" style="49"/>
    <col min="781" max="781" width="6.44140625" style="49" bestFit="1" customWidth="1"/>
    <col min="782" max="782" width="11.21875" style="49" customWidth="1"/>
    <col min="783" max="783" width="5.44140625" style="49" bestFit="1" customWidth="1"/>
    <col min="784" max="784" width="5" style="49" customWidth="1"/>
    <col min="785" max="785" width="9" style="49"/>
    <col min="786" max="786" width="5.44140625" style="49" bestFit="1" customWidth="1"/>
    <col min="787" max="787" width="4.44140625" style="49" customWidth="1"/>
    <col min="788" max="788" width="5.44140625" style="49" bestFit="1" customWidth="1"/>
    <col min="789" max="789" width="5.44140625" style="49" customWidth="1"/>
    <col min="790" max="790" width="5.109375" style="49" customWidth="1"/>
    <col min="791" max="1025" width="9" style="49"/>
    <col min="1026" max="1026" width="6.44140625" style="49" bestFit="1" customWidth="1"/>
    <col min="1027" max="1027" width="11.21875" style="49" customWidth="1"/>
    <col min="1028" max="1028" width="5.44140625" style="49" bestFit="1" customWidth="1"/>
    <col min="1029" max="1029" width="5" style="49" customWidth="1"/>
    <col min="1030" max="1030" width="9" style="49"/>
    <col min="1031" max="1031" width="5.44140625" style="49" bestFit="1" customWidth="1"/>
    <col min="1032" max="1032" width="4.44140625" style="49" customWidth="1"/>
    <col min="1033" max="1033" width="5.44140625" style="49" bestFit="1" customWidth="1"/>
    <col min="1034" max="1034" width="5.44140625" style="49" customWidth="1"/>
    <col min="1035" max="1035" width="5.109375" style="49" customWidth="1"/>
    <col min="1036" max="1036" width="9" style="49"/>
    <col min="1037" max="1037" width="6.44140625" style="49" bestFit="1" customWidth="1"/>
    <col min="1038" max="1038" width="11.21875" style="49" customWidth="1"/>
    <col min="1039" max="1039" width="5.44140625" style="49" bestFit="1" customWidth="1"/>
    <col min="1040" max="1040" width="5" style="49" customWidth="1"/>
    <col min="1041" max="1041" width="9" style="49"/>
    <col min="1042" max="1042" width="5.44140625" style="49" bestFit="1" customWidth="1"/>
    <col min="1043" max="1043" width="4.44140625" style="49" customWidth="1"/>
    <col min="1044" max="1044" width="5.44140625" style="49" bestFit="1" customWidth="1"/>
    <col min="1045" max="1045" width="5.44140625" style="49" customWidth="1"/>
    <col min="1046" max="1046" width="5.109375" style="49" customWidth="1"/>
    <col min="1047" max="1281" width="9" style="49"/>
    <col min="1282" max="1282" width="6.44140625" style="49" bestFit="1" customWidth="1"/>
    <col min="1283" max="1283" width="11.21875" style="49" customWidth="1"/>
    <col min="1284" max="1284" width="5.44140625" style="49" bestFit="1" customWidth="1"/>
    <col min="1285" max="1285" width="5" style="49" customWidth="1"/>
    <col min="1286" max="1286" width="9" style="49"/>
    <col min="1287" max="1287" width="5.44140625" style="49" bestFit="1" customWidth="1"/>
    <col min="1288" max="1288" width="4.44140625" style="49" customWidth="1"/>
    <col min="1289" max="1289" width="5.44140625" style="49" bestFit="1" customWidth="1"/>
    <col min="1290" max="1290" width="5.44140625" style="49" customWidth="1"/>
    <col min="1291" max="1291" width="5.109375" style="49" customWidth="1"/>
    <col min="1292" max="1292" width="9" style="49"/>
    <col min="1293" max="1293" width="6.44140625" style="49" bestFit="1" customWidth="1"/>
    <col min="1294" max="1294" width="11.21875" style="49" customWidth="1"/>
    <col min="1295" max="1295" width="5.44140625" style="49" bestFit="1" customWidth="1"/>
    <col min="1296" max="1296" width="5" style="49" customWidth="1"/>
    <col min="1297" max="1297" width="9" style="49"/>
    <col min="1298" max="1298" width="5.44140625" style="49" bestFit="1" customWidth="1"/>
    <col min="1299" max="1299" width="4.44140625" style="49" customWidth="1"/>
    <col min="1300" max="1300" width="5.44140625" style="49" bestFit="1" customWidth="1"/>
    <col min="1301" max="1301" width="5.44140625" style="49" customWidth="1"/>
    <col min="1302" max="1302" width="5.109375" style="49" customWidth="1"/>
    <col min="1303" max="1537" width="9" style="49"/>
    <col min="1538" max="1538" width="6.44140625" style="49" bestFit="1" customWidth="1"/>
    <col min="1539" max="1539" width="11.21875" style="49" customWidth="1"/>
    <col min="1540" max="1540" width="5.44140625" style="49" bestFit="1" customWidth="1"/>
    <col min="1541" max="1541" width="5" style="49" customWidth="1"/>
    <col min="1542" max="1542" width="9" style="49"/>
    <col min="1543" max="1543" width="5.44140625" style="49" bestFit="1" customWidth="1"/>
    <col min="1544" max="1544" width="4.44140625" style="49" customWidth="1"/>
    <col min="1545" max="1545" width="5.44140625" style="49" bestFit="1" customWidth="1"/>
    <col min="1546" max="1546" width="5.44140625" style="49" customWidth="1"/>
    <col min="1547" max="1547" width="5.109375" style="49" customWidth="1"/>
    <col min="1548" max="1548" width="9" style="49"/>
    <col min="1549" max="1549" width="6.44140625" style="49" bestFit="1" customWidth="1"/>
    <col min="1550" max="1550" width="11.21875" style="49" customWidth="1"/>
    <col min="1551" max="1551" width="5.44140625" style="49" bestFit="1" customWidth="1"/>
    <col min="1552" max="1552" width="5" style="49" customWidth="1"/>
    <col min="1553" max="1553" width="9" style="49"/>
    <col min="1554" max="1554" width="5.44140625" style="49" bestFit="1" customWidth="1"/>
    <col min="1555" max="1555" width="4.44140625" style="49" customWidth="1"/>
    <col min="1556" max="1556" width="5.44140625" style="49" bestFit="1" customWidth="1"/>
    <col min="1557" max="1557" width="5.44140625" style="49" customWidth="1"/>
    <col min="1558" max="1558" width="5.109375" style="49" customWidth="1"/>
    <col min="1559" max="1793" width="9" style="49"/>
    <col min="1794" max="1794" width="6.44140625" style="49" bestFit="1" customWidth="1"/>
    <col min="1795" max="1795" width="11.21875" style="49" customWidth="1"/>
    <col min="1796" max="1796" width="5.44140625" style="49" bestFit="1" customWidth="1"/>
    <col min="1797" max="1797" width="5" style="49" customWidth="1"/>
    <col min="1798" max="1798" width="9" style="49"/>
    <col min="1799" max="1799" width="5.44140625" style="49" bestFit="1" customWidth="1"/>
    <col min="1800" max="1800" width="4.44140625" style="49" customWidth="1"/>
    <col min="1801" max="1801" width="5.44140625" style="49" bestFit="1" customWidth="1"/>
    <col min="1802" max="1802" width="5.44140625" style="49" customWidth="1"/>
    <col min="1803" max="1803" width="5.109375" style="49" customWidth="1"/>
    <col min="1804" max="1804" width="9" style="49"/>
    <col min="1805" max="1805" width="6.44140625" style="49" bestFit="1" customWidth="1"/>
    <col min="1806" max="1806" width="11.21875" style="49" customWidth="1"/>
    <col min="1807" max="1807" width="5.44140625" style="49" bestFit="1" customWidth="1"/>
    <col min="1808" max="1808" width="5" style="49" customWidth="1"/>
    <col min="1809" max="1809" width="9" style="49"/>
    <col min="1810" max="1810" width="5.44140625" style="49" bestFit="1" customWidth="1"/>
    <col min="1811" max="1811" width="4.44140625" style="49" customWidth="1"/>
    <col min="1812" max="1812" width="5.44140625" style="49" bestFit="1" customWidth="1"/>
    <col min="1813" max="1813" width="5.44140625" style="49" customWidth="1"/>
    <col min="1814" max="1814" width="5.109375" style="49" customWidth="1"/>
    <col min="1815" max="2049" width="9" style="49"/>
    <col min="2050" max="2050" width="6.44140625" style="49" bestFit="1" customWidth="1"/>
    <col min="2051" max="2051" width="11.21875" style="49" customWidth="1"/>
    <col min="2052" max="2052" width="5.44140625" style="49" bestFit="1" customWidth="1"/>
    <col min="2053" max="2053" width="5" style="49" customWidth="1"/>
    <col min="2054" max="2054" width="9" style="49"/>
    <col min="2055" max="2055" width="5.44140625" style="49" bestFit="1" customWidth="1"/>
    <col min="2056" max="2056" width="4.44140625" style="49" customWidth="1"/>
    <col min="2057" max="2057" width="5.44140625" style="49" bestFit="1" customWidth="1"/>
    <col min="2058" max="2058" width="5.44140625" style="49" customWidth="1"/>
    <col min="2059" max="2059" width="5.109375" style="49" customWidth="1"/>
    <col min="2060" max="2060" width="9" style="49"/>
    <col min="2061" max="2061" width="6.44140625" style="49" bestFit="1" customWidth="1"/>
    <col min="2062" max="2062" width="11.21875" style="49" customWidth="1"/>
    <col min="2063" max="2063" width="5.44140625" style="49" bestFit="1" customWidth="1"/>
    <col min="2064" max="2064" width="5" style="49" customWidth="1"/>
    <col min="2065" max="2065" width="9" style="49"/>
    <col min="2066" max="2066" width="5.44140625" style="49" bestFit="1" customWidth="1"/>
    <col min="2067" max="2067" width="4.44140625" style="49" customWidth="1"/>
    <col min="2068" max="2068" width="5.44140625" style="49" bestFit="1" customWidth="1"/>
    <col min="2069" max="2069" width="5.44140625" style="49" customWidth="1"/>
    <col min="2070" max="2070" width="5.109375" style="49" customWidth="1"/>
    <col min="2071" max="2305" width="9" style="49"/>
    <col min="2306" max="2306" width="6.44140625" style="49" bestFit="1" customWidth="1"/>
    <col min="2307" max="2307" width="11.21875" style="49" customWidth="1"/>
    <col min="2308" max="2308" width="5.44140625" style="49" bestFit="1" customWidth="1"/>
    <col min="2309" max="2309" width="5" style="49" customWidth="1"/>
    <col min="2310" max="2310" width="9" style="49"/>
    <col min="2311" max="2311" width="5.44140625" style="49" bestFit="1" customWidth="1"/>
    <col min="2312" max="2312" width="4.44140625" style="49" customWidth="1"/>
    <col min="2313" max="2313" width="5.44140625" style="49" bestFit="1" customWidth="1"/>
    <col min="2314" max="2314" width="5.44140625" style="49" customWidth="1"/>
    <col min="2315" max="2315" width="5.109375" style="49" customWidth="1"/>
    <col min="2316" max="2316" width="9" style="49"/>
    <col min="2317" max="2317" width="6.44140625" style="49" bestFit="1" customWidth="1"/>
    <col min="2318" max="2318" width="11.21875" style="49" customWidth="1"/>
    <col min="2319" max="2319" width="5.44140625" style="49" bestFit="1" customWidth="1"/>
    <col min="2320" max="2320" width="5" style="49" customWidth="1"/>
    <col min="2321" max="2321" width="9" style="49"/>
    <col min="2322" max="2322" width="5.44140625" style="49" bestFit="1" customWidth="1"/>
    <col min="2323" max="2323" width="4.44140625" style="49" customWidth="1"/>
    <col min="2324" max="2324" width="5.44140625" style="49" bestFit="1" customWidth="1"/>
    <col min="2325" max="2325" width="5.44140625" style="49" customWidth="1"/>
    <col min="2326" max="2326" width="5.109375" style="49" customWidth="1"/>
    <col min="2327" max="2561" width="9" style="49"/>
    <col min="2562" max="2562" width="6.44140625" style="49" bestFit="1" customWidth="1"/>
    <col min="2563" max="2563" width="11.21875" style="49" customWidth="1"/>
    <col min="2564" max="2564" width="5.44140625" style="49" bestFit="1" customWidth="1"/>
    <col min="2565" max="2565" width="5" style="49" customWidth="1"/>
    <col min="2566" max="2566" width="9" style="49"/>
    <col min="2567" max="2567" width="5.44140625" style="49" bestFit="1" customWidth="1"/>
    <col min="2568" max="2568" width="4.44140625" style="49" customWidth="1"/>
    <col min="2569" max="2569" width="5.44140625" style="49" bestFit="1" customWidth="1"/>
    <col min="2570" max="2570" width="5.44140625" style="49" customWidth="1"/>
    <col min="2571" max="2571" width="5.109375" style="49" customWidth="1"/>
    <col min="2572" max="2572" width="9" style="49"/>
    <col min="2573" max="2573" width="6.44140625" style="49" bestFit="1" customWidth="1"/>
    <col min="2574" max="2574" width="11.21875" style="49" customWidth="1"/>
    <col min="2575" max="2575" width="5.44140625" style="49" bestFit="1" customWidth="1"/>
    <col min="2576" max="2576" width="5" style="49" customWidth="1"/>
    <col min="2577" max="2577" width="9" style="49"/>
    <col min="2578" max="2578" width="5.44140625" style="49" bestFit="1" customWidth="1"/>
    <col min="2579" max="2579" width="4.44140625" style="49" customWidth="1"/>
    <col min="2580" max="2580" width="5.44140625" style="49" bestFit="1" customWidth="1"/>
    <col min="2581" max="2581" width="5.44140625" style="49" customWidth="1"/>
    <col min="2582" max="2582" width="5.109375" style="49" customWidth="1"/>
    <col min="2583" max="2817" width="9" style="49"/>
    <col min="2818" max="2818" width="6.44140625" style="49" bestFit="1" customWidth="1"/>
    <col min="2819" max="2819" width="11.21875" style="49" customWidth="1"/>
    <col min="2820" max="2820" width="5.44140625" style="49" bestFit="1" customWidth="1"/>
    <col min="2821" max="2821" width="5" style="49" customWidth="1"/>
    <col min="2822" max="2822" width="9" style="49"/>
    <col min="2823" max="2823" width="5.44140625" style="49" bestFit="1" customWidth="1"/>
    <col min="2824" max="2824" width="4.44140625" style="49" customWidth="1"/>
    <col min="2825" max="2825" width="5.44140625" style="49" bestFit="1" customWidth="1"/>
    <col min="2826" max="2826" width="5.44140625" style="49" customWidth="1"/>
    <col min="2827" max="2827" width="5.109375" style="49" customWidth="1"/>
    <col min="2828" max="2828" width="9" style="49"/>
    <col min="2829" max="2829" width="6.44140625" style="49" bestFit="1" customWidth="1"/>
    <col min="2830" max="2830" width="11.21875" style="49" customWidth="1"/>
    <col min="2831" max="2831" width="5.44140625" style="49" bestFit="1" customWidth="1"/>
    <col min="2832" max="2832" width="5" style="49" customWidth="1"/>
    <col min="2833" max="2833" width="9" style="49"/>
    <col min="2834" max="2834" width="5.44140625" style="49" bestFit="1" customWidth="1"/>
    <col min="2835" max="2835" width="4.44140625" style="49" customWidth="1"/>
    <col min="2836" max="2836" width="5.44140625" style="49" bestFit="1" customWidth="1"/>
    <col min="2837" max="2837" width="5.44140625" style="49" customWidth="1"/>
    <col min="2838" max="2838" width="5.109375" style="49" customWidth="1"/>
    <col min="2839" max="3073" width="9" style="49"/>
    <col min="3074" max="3074" width="6.44140625" style="49" bestFit="1" customWidth="1"/>
    <col min="3075" max="3075" width="11.21875" style="49" customWidth="1"/>
    <col min="3076" max="3076" width="5.44140625" style="49" bestFit="1" customWidth="1"/>
    <col min="3077" max="3077" width="5" style="49" customWidth="1"/>
    <col min="3078" max="3078" width="9" style="49"/>
    <col min="3079" max="3079" width="5.44140625" style="49" bestFit="1" customWidth="1"/>
    <col min="3080" max="3080" width="4.44140625" style="49" customWidth="1"/>
    <col min="3081" max="3081" width="5.44140625" style="49" bestFit="1" customWidth="1"/>
    <col min="3082" max="3082" width="5.44140625" style="49" customWidth="1"/>
    <col min="3083" max="3083" width="5.109375" style="49" customWidth="1"/>
    <col min="3084" max="3084" width="9" style="49"/>
    <col min="3085" max="3085" width="6.44140625" style="49" bestFit="1" customWidth="1"/>
    <col min="3086" max="3086" width="11.21875" style="49" customWidth="1"/>
    <col min="3087" max="3087" width="5.44140625" style="49" bestFit="1" customWidth="1"/>
    <col min="3088" max="3088" width="5" style="49" customWidth="1"/>
    <col min="3089" max="3089" width="9" style="49"/>
    <col min="3090" max="3090" width="5.44140625" style="49" bestFit="1" customWidth="1"/>
    <col min="3091" max="3091" width="4.44140625" style="49" customWidth="1"/>
    <col min="3092" max="3092" width="5.44140625" style="49" bestFit="1" customWidth="1"/>
    <col min="3093" max="3093" width="5.44140625" style="49" customWidth="1"/>
    <col min="3094" max="3094" width="5.109375" style="49" customWidth="1"/>
    <col min="3095" max="3329" width="9" style="49"/>
    <col min="3330" max="3330" width="6.44140625" style="49" bestFit="1" customWidth="1"/>
    <col min="3331" max="3331" width="11.21875" style="49" customWidth="1"/>
    <col min="3332" max="3332" width="5.44140625" style="49" bestFit="1" customWidth="1"/>
    <col min="3333" max="3333" width="5" style="49" customWidth="1"/>
    <col min="3334" max="3334" width="9" style="49"/>
    <col min="3335" max="3335" width="5.44140625" style="49" bestFit="1" customWidth="1"/>
    <col min="3336" max="3336" width="4.44140625" style="49" customWidth="1"/>
    <col min="3337" max="3337" width="5.44140625" style="49" bestFit="1" customWidth="1"/>
    <col min="3338" max="3338" width="5.44140625" style="49" customWidth="1"/>
    <col min="3339" max="3339" width="5.109375" style="49" customWidth="1"/>
    <col min="3340" max="3340" width="9" style="49"/>
    <col min="3341" max="3341" width="6.44140625" style="49" bestFit="1" customWidth="1"/>
    <col min="3342" max="3342" width="11.21875" style="49" customWidth="1"/>
    <col min="3343" max="3343" width="5.44140625" style="49" bestFit="1" customWidth="1"/>
    <col min="3344" max="3344" width="5" style="49" customWidth="1"/>
    <col min="3345" max="3345" width="9" style="49"/>
    <col min="3346" max="3346" width="5.44140625" style="49" bestFit="1" customWidth="1"/>
    <col min="3347" max="3347" width="4.44140625" style="49" customWidth="1"/>
    <col min="3348" max="3348" width="5.44140625" style="49" bestFit="1" customWidth="1"/>
    <col min="3349" max="3349" width="5.44140625" style="49" customWidth="1"/>
    <col min="3350" max="3350" width="5.109375" style="49" customWidth="1"/>
    <col min="3351" max="3585" width="9" style="49"/>
    <col min="3586" max="3586" width="6.44140625" style="49" bestFit="1" customWidth="1"/>
    <col min="3587" max="3587" width="11.21875" style="49" customWidth="1"/>
    <col min="3588" max="3588" width="5.44140625" style="49" bestFit="1" customWidth="1"/>
    <col min="3589" max="3589" width="5" style="49" customWidth="1"/>
    <col min="3590" max="3590" width="9" style="49"/>
    <col min="3591" max="3591" width="5.44140625" style="49" bestFit="1" customWidth="1"/>
    <col min="3592" max="3592" width="4.44140625" style="49" customWidth="1"/>
    <col min="3593" max="3593" width="5.44140625" style="49" bestFit="1" customWidth="1"/>
    <col min="3594" max="3594" width="5.44140625" style="49" customWidth="1"/>
    <col min="3595" max="3595" width="5.109375" style="49" customWidth="1"/>
    <col min="3596" max="3596" width="9" style="49"/>
    <col min="3597" max="3597" width="6.44140625" style="49" bestFit="1" customWidth="1"/>
    <col min="3598" max="3598" width="11.21875" style="49" customWidth="1"/>
    <col min="3599" max="3599" width="5.44140625" style="49" bestFit="1" customWidth="1"/>
    <col min="3600" max="3600" width="5" style="49" customWidth="1"/>
    <col min="3601" max="3601" width="9" style="49"/>
    <col min="3602" max="3602" width="5.44140625" style="49" bestFit="1" customWidth="1"/>
    <col min="3603" max="3603" width="4.44140625" style="49" customWidth="1"/>
    <col min="3604" max="3604" width="5.44140625" style="49" bestFit="1" customWidth="1"/>
    <col min="3605" max="3605" width="5.44140625" style="49" customWidth="1"/>
    <col min="3606" max="3606" width="5.109375" style="49" customWidth="1"/>
    <col min="3607" max="3841" width="9" style="49"/>
    <col min="3842" max="3842" width="6.44140625" style="49" bestFit="1" customWidth="1"/>
    <col min="3843" max="3843" width="11.21875" style="49" customWidth="1"/>
    <col min="3844" max="3844" width="5.44140625" style="49" bestFit="1" customWidth="1"/>
    <col min="3845" max="3845" width="5" style="49" customWidth="1"/>
    <col min="3846" max="3846" width="9" style="49"/>
    <col min="3847" max="3847" width="5.44140625" style="49" bestFit="1" customWidth="1"/>
    <col min="3848" max="3848" width="4.44140625" style="49" customWidth="1"/>
    <col min="3849" max="3849" width="5.44140625" style="49" bestFit="1" customWidth="1"/>
    <col min="3850" max="3850" width="5.44140625" style="49" customWidth="1"/>
    <col min="3851" max="3851" width="5.109375" style="49" customWidth="1"/>
    <col min="3852" max="3852" width="9" style="49"/>
    <col min="3853" max="3853" width="6.44140625" style="49" bestFit="1" customWidth="1"/>
    <col min="3854" max="3854" width="11.21875" style="49" customWidth="1"/>
    <col min="3855" max="3855" width="5.44140625" style="49" bestFit="1" customWidth="1"/>
    <col min="3856" max="3856" width="5" style="49" customWidth="1"/>
    <col min="3857" max="3857" width="9" style="49"/>
    <col min="3858" max="3858" width="5.44140625" style="49" bestFit="1" customWidth="1"/>
    <col min="3859" max="3859" width="4.44140625" style="49" customWidth="1"/>
    <col min="3860" max="3860" width="5.44140625" style="49" bestFit="1" customWidth="1"/>
    <col min="3861" max="3861" width="5.44140625" style="49" customWidth="1"/>
    <col min="3862" max="3862" width="5.109375" style="49" customWidth="1"/>
    <col min="3863" max="4097" width="9" style="49"/>
    <col min="4098" max="4098" width="6.44140625" style="49" bestFit="1" customWidth="1"/>
    <col min="4099" max="4099" width="11.21875" style="49" customWidth="1"/>
    <col min="4100" max="4100" width="5.44140625" style="49" bestFit="1" customWidth="1"/>
    <col min="4101" max="4101" width="5" style="49" customWidth="1"/>
    <col min="4102" max="4102" width="9" style="49"/>
    <col min="4103" max="4103" width="5.44140625" style="49" bestFit="1" customWidth="1"/>
    <col min="4104" max="4104" width="4.44140625" style="49" customWidth="1"/>
    <col min="4105" max="4105" width="5.44140625" style="49" bestFit="1" customWidth="1"/>
    <col min="4106" max="4106" width="5.44140625" style="49" customWidth="1"/>
    <col min="4107" max="4107" width="5.109375" style="49" customWidth="1"/>
    <col min="4108" max="4108" width="9" style="49"/>
    <col min="4109" max="4109" width="6.44140625" style="49" bestFit="1" customWidth="1"/>
    <col min="4110" max="4110" width="11.21875" style="49" customWidth="1"/>
    <col min="4111" max="4111" width="5.44140625" style="49" bestFit="1" customWidth="1"/>
    <col min="4112" max="4112" width="5" style="49" customWidth="1"/>
    <col min="4113" max="4113" width="9" style="49"/>
    <col min="4114" max="4114" width="5.44140625" style="49" bestFit="1" customWidth="1"/>
    <col min="4115" max="4115" width="4.44140625" style="49" customWidth="1"/>
    <col min="4116" max="4116" width="5.44140625" style="49" bestFit="1" customWidth="1"/>
    <col min="4117" max="4117" width="5.44140625" style="49" customWidth="1"/>
    <col min="4118" max="4118" width="5.109375" style="49" customWidth="1"/>
    <col min="4119" max="4353" width="9" style="49"/>
    <col min="4354" max="4354" width="6.44140625" style="49" bestFit="1" customWidth="1"/>
    <col min="4355" max="4355" width="11.21875" style="49" customWidth="1"/>
    <col min="4356" max="4356" width="5.44140625" style="49" bestFit="1" customWidth="1"/>
    <col min="4357" max="4357" width="5" style="49" customWidth="1"/>
    <col min="4358" max="4358" width="9" style="49"/>
    <col min="4359" max="4359" width="5.44140625" style="49" bestFit="1" customWidth="1"/>
    <col min="4360" max="4360" width="4.44140625" style="49" customWidth="1"/>
    <col min="4361" max="4361" width="5.44140625" style="49" bestFit="1" customWidth="1"/>
    <col min="4362" max="4362" width="5.44140625" style="49" customWidth="1"/>
    <col min="4363" max="4363" width="5.109375" style="49" customWidth="1"/>
    <col min="4364" max="4364" width="9" style="49"/>
    <col min="4365" max="4365" width="6.44140625" style="49" bestFit="1" customWidth="1"/>
    <col min="4366" max="4366" width="11.21875" style="49" customWidth="1"/>
    <col min="4367" max="4367" width="5.44140625" style="49" bestFit="1" customWidth="1"/>
    <col min="4368" max="4368" width="5" style="49" customWidth="1"/>
    <col min="4369" max="4369" width="9" style="49"/>
    <col min="4370" max="4370" width="5.44140625" style="49" bestFit="1" customWidth="1"/>
    <col min="4371" max="4371" width="4.44140625" style="49" customWidth="1"/>
    <col min="4372" max="4372" width="5.44140625" style="49" bestFit="1" customWidth="1"/>
    <col min="4373" max="4373" width="5.44140625" style="49" customWidth="1"/>
    <col min="4374" max="4374" width="5.109375" style="49" customWidth="1"/>
    <col min="4375" max="4609" width="9" style="49"/>
    <col min="4610" max="4610" width="6.44140625" style="49" bestFit="1" customWidth="1"/>
    <col min="4611" max="4611" width="11.21875" style="49" customWidth="1"/>
    <col min="4612" max="4612" width="5.44140625" style="49" bestFit="1" customWidth="1"/>
    <col min="4613" max="4613" width="5" style="49" customWidth="1"/>
    <col min="4614" max="4614" width="9" style="49"/>
    <col min="4615" max="4615" width="5.44140625" style="49" bestFit="1" customWidth="1"/>
    <col min="4616" max="4616" width="4.44140625" style="49" customWidth="1"/>
    <col min="4617" max="4617" width="5.44140625" style="49" bestFit="1" customWidth="1"/>
    <col min="4618" max="4618" width="5.44140625" style="49" customWidth="1"/>
    <col min="4619" max="4619" width="5.109375" style="49" customWidth="1"/>
    <col min="4620" max="4620" width="9" style="49"/>
    <col min="4621" max="4621" width="6.44140625" style="49" bestFit="1" customWidth="1"/>
    <col min="4622" max="4622" width="11.21875" style="49" customWidth="1"/>
    <col min="4623" max="4623" width="5.44140625" style="49" bestFit="1" customWidth="1"/>
    <col min="4624" max="4624" width="5" style="49" customWidth="1"/>
    <col min="4625" max="4625" width="9" style="49"/>
    <col min="4626" max="4626" width="5.44140625" style="49" bestFit="1" customWidth="1"/>
    <col min="4627" max="4627" width="4.44140625" style="49" customWidth="1"/>
    <col min="4628" max="4628" width="5.44140625" style="49" bestFit="1" customWidth="1"/>
    <col min="4629" max="4629" width="5.44140625" style="49" customWidth="1"/>
    <col min="4630" max="4630" width="5.109375" style="49" customWidth="1"/>
    <col min="4631" max="4865" width="9" style="49"/>
    <col min="4866" max="4866" width="6.44140625" style="49" bestFit="1" customWidth="1"/>
    <col min="4867" max="4867" width="11.21875" style="49" customWidth="1"/>
    <col min="4868" max="4868" width="5.44140625" style="49" bestFit="1" customWidth="1"/>
    <col min="4869" max="4869" width="5" style="49" customWidth="1"/>
    <col min="4870" max="4870" width="9" style="49"/>
    <col min="4871" max="4871" width="5.44140625" style="49" bestFit="1" customWidth="1"/>
    <col min="4872" max="4872" width="4.44140625" style="49" customWidth="1"/>
    <col min="4873" max="4873" width="5.44140625" style="49" bestFit="1" customWidth="1"/>
    <col min="4874" max="4874" width="5.44140625" style="49" customWidth="1"/>
    <col min="4875" max="4875" width="5.109375" style="49" customWidth="1"/>
    <col min="4876" max="4876" width="9" style="49"/>
    <col min="4877" max="4877" width="6.44140625" style="49" bestFit="1" customWidth="1"/>
    <col min="4878" max="4878" width="11.21875" style="49" customWidth="1"/>
    <col min="4879" max="4879" width="5.44140625" style="49" bestFit="1" customWidth="1"/>
    <col min="4880" max="4880" width="5" style="49" customWidth="1"/>
    <col min="4881" max="4881" width="9" style="49"/>
    <col min="4882" max="4882" width="5.44140625" style="49" bestFit="1" customWidth="1"/>
    <col min="4883" max="4883" width="4.44140625" style="49" customWidth="1"/>
    <col min="4884" max="4884" width="5.44140625" style="49" bestFit="1" customWidth="1"/>
    <col min="4885" max="4885" width="5.44140625" style="49" customWidth="1"/>
    <col min="4886" max="4886" width="5.109375" style="49" customWidth="1"/>
    <col min="4887" max="5121" width="9" style="49"/>
    <col min="5122" max="5122" width="6.44140625" style="49" bestFit="1" customWidth="1"/>
    <col min="5123" max="5123" width="11.21875" style="49" customWidth="1"/>
    <col min="5124" max="5124" width="5.44140625" style="49" bestFit="1" customWidth="1"/>
    <col min="5125" max="5125" width="5" style="49" customWidth="1"/>
    <col min="5126" max="5126" width="9" style="49"/>
    <col min="5127" max="5127" width="5.44140625" style="49" bestFit="1" customWidth="1"/>
    <col min="5128" max="5128" width="4.44140625" style="49" customWidth="1"/>
    <col min="5129" max="5129" width="5.44140625" style="49" bestFit="1" customWidth="1"/>
    <col min="5130" max="5130" width="5.44140625" style="49" customWidth="1"/>
    <col min="5131" max="5131" width="5.109375" style="49" customWidth="1"/>
    <col min="5132" max="5132" width="9" style="49"/>
    <col min="5133" max="5133" width="6.44140625" style="49" bestFit="1" customWidth="1"/>
    <col min="5134" max="5134" width="11.21875" style="49" customWidth="1"/>
    <col min="5135" max="5135" width="5.44140625" style="49" bestFit="1" customWidth="1"/>
    <col min="5136" max="5136" width="5" style="49" customWidth="1"/>
    <col min="5137" max="5137" width="9" style="49"/>
    <col min="5138" max="5138" width="5.44140625" style="49" bestFit="1" customWidth="1"/>
    <col min="5139" max="5139" width="4.44140625" style="49" customWidth="1"/>
    <col min="5140" max="5140" width="5.44140625" style="49" bestFit="1" customWidth="1"/>
    <col min="5141" max="5141" width="5.44140625" style="49" customWidth="1"/>
    <col min="5142" max="5142" width="5.109375" style="49" customWidth="1"/>
    <col min="5143" max="5377" width="9" style="49"/>
    <col min="5378" max="5378" width="6.44140625" style="49" bestFit="1" customWidth="1"/>
    <col min="5379" max="5379" width="11.21875" style="49" customWidth="1"/>
    <col min="5380" max="5380" width="5.44140625" style="49" bestFit="1" customWidth="1"/>
    <col min="5381" max="5381" width="5" style="49" customWidth="1"/>
    <col min="5382" max="5382" width="9" style="49"/>
    <col min="5383" max="5383" width="5.44140625" style="49" bestFit="1" customWidth="1"/>
    <col min="5384" max="5384" width="4.44140625" style="49" customWidth="1"/>
    <col min="5385" max="5385" width="5.44140625" style="49" bestFit="1" customWidth="1"/>
    <col min="5386" max="5386" width="5.44140625" style="49" customWidth="1"/>
    <col min="5387" max="5387" width="5.109375" style="49" customWidth="1"/>
    <col min="5388" max="5388" width="9" style="49"/>
    <col min="5389" max="5389" width="6.44140625" style="49" bestFit="1" customWidth="1"/>
    <col min="5390" max="5390" width="11.21875" style="49" customWidth="1"/>
    <col min="5391" max="5391" width="5.44140625" style="49" bestFit="1" customWidth="1"/>
    <col min="5392" max="5392" width="5" style="49" customWidth="1"/>
    <col min="5393" max="5393" width="9" style="49"/>
    <col min="5394" max="5394" width="5.44140625" style="49" bestFit="1" customWidth="1"/>
    <col min="5395" max="5395" width="4.44140625" style="49" customWidth="1"/>
    <col min="5396" max="5396" width="5.44140625" style="49" bestFit="1" customWidth="1"/>
    <col min="5397" max="5397" width="5.44140625" style="49" customWidth="1"/>
    <col min="5398" max="5398" width="5.109375" style="49" customWidth="1"/>
    <col min="5399" max="5633" width="9" style="49"/>
    <col min="5634" max="5634" width="6.44140625" style="49" bestFit="1" customWidth="1"/>
    <col min="5635" max="5635" width="11.21875" style="49" customWidth="1"/>
    <col min="5636" max="5636" width="5.44140625" style="49" bestFit="1" customWidth="1"/>
    <col min="5637" max="5637" width="5" style="49" customWidth="1"/>
    <col min="5638" max="5638" width="9" style="49"/>
    <col min="5639" max="5639" width="5.44140625" style="49" bestFit="1" customWidth="1"/>
    <col min="5640" max="5640" width="4.44140625" style="49" customWidth="1"/>
    <col min="5641" max="5641" width="5.44140625" style="49" bestFit="1" customWidth="1"/>
    <col min="5642" max="5642" width="5.44140625" style="49" customWidth="1"/>
    <col min="5643" max="5643" width="5.109375" style="49" customWidth="1"/>
    <col min="5644" max="5644" width="9" style="49"/>
    <col min="5645" max="5645" width="6.44140625" style="49" bestFit="1" customWidth="1"/>
    <col min="5646" max="5646" width="11.21875" style="49" customWidth="1"/>
    <col min="5647" max="5647" width="5.44140625" style="49" bestFit="1" customWidth="1"/>
    <col min="5648" max="5648" width="5" style="49" customWidth="1"/>
    <col min="5649" max="5649" width="9" style="49"/>
    <col min="5650" max="5650" width="5.44140625" style="49" bestFit="1" customWidth="1"/>
    <col min="5651" max="5651" width="4.44140625" style="49" customWidth="1"/>
    <col min="5652" max="5652" width="5.44140625" style="49" bestFit="1" customWidth="1"/>
    <col min="5653" max="5653" width="5.44140625" style="49" customWidth="1"/>
    <col min="5654" max="5654" width="5.109375" style="49" customWidth="1"/>
    <col min="5655" max="5889" width="9" style="49"/>
    <col min="5890" max="5890" width="6.44140625" style="49" bestFit="1" customWidth="1"/>
    <col min="5891" max="5891" width="11.21875" style="49" customWidth="1"/>
    <col min="5892" max="5892" width="5.44140625" style="49" bestFit="1" customWidth="1"/>
    <col min="5893" max="5893" width="5" style="49" customWidth="1"/>
    <col min="5894" max="5894" width="9" style="49"/>
    <col min="5895" max="5895" width="5.44140625" style="49" bestFit="1" customWidth="1"/>
    <col min="5896" max="5896" width="4.44140625" style="49" customWidth="1"/>
    <col min="5897" max="5897" width="5.44140625" style="49" bestFit="1" customWidth="1"/>
    <col min="5898" max="5898" width="5.44140625" style="49" customWidth="1"/>
    <col min="5899" max="5899" width="5.109375" style="49" customWidth="1"/>
    <col min="5900" max="5900" width="9" style="49"/>
    <col min="5901" max="5901" width="6.44140625" style="49" bestFit="1" customWidth="1"/>
    <col min="5902" max="5902" width="11.21875" style="49" customWidth="1"/>
    <col min="5903" max="5903" width="5.44140625" style="49" bestFit="1" customWidth="1"/>
    <col min="5904" max="5904" width="5" style="49" customWidth="1"/>
    <col min="5905" max="5905" width="9" style="49"/>
    <col min="5906" max="5906" width="5.44140625" style="49" bestFit="1" customWidth="1"/>
    <col min="5907" max="5907" width="4.44140625" style="49" customWidth="1"/>
    <col min="5908" max="5908" width="5.44140625" style="49" bestFit="1" customWidth="1"/>
    <col min="5909" max="5909" width="5.44140625" style="49" customWidth="1"/>
    <col min="5910" max="5910" width="5.109375" style="49" customWidth="1"/>
    <col min="5911" max="6145" width="9" style="49"/>
    <col min="6146" max="6146" width="6.44140625" style="49" bestFit="1" customWidth="1"/>
    <col min="6147" max="6147" width="11.21875" style="49" customWidth="1"/>
    <col min="6148" max="6148" width="5.44140625" style="49" bestFit="1" customWidth="1"/>
    <col min="6149" max="6149" width="5" style="49" customWidth="1"/>
    <col min="6150" max="6150" width="9" style="49"/>
    <col min="6151" max="6151" width="5.44140625" style="49" bestFit="1" customWidth="1"/>
    <col min="6152" max="6152" width="4.44140625" style="49" customWidth="1"/>
    <col min="6153" max="6153" width="5.44140625" style="49" bestFit="1" customWidth="1"/>
    <col min="6154" max="6154" width="5.44140625" style="49" customWidth="1"/>
    <col min="6155" max="6155" width="5.109375" style="49" customWidth="1"/>
    <col min="6156" max="6156" width="9" style="49"/>
    <col min="6157" max="6157" width="6.44140625" style="49" bestFit="1" customWidth="1"/>
    <col min="6158" max="6158" width="11.21875" style="49" customWidth="1"/>
    <col min="6159" max="6159" width="5.44140625" style="49" bestFit="1" customWidth="1"/>
    <col min="6160" max="6160" width="5" style="49" customWidth="1"/>
    <col min="6161" max="6161" width="9" style="49"/>
    <col min="6162" max="6162" width="5.44140625" style="49" bestFit="1" customWidth="1"/>
    <col min="6163" max="6163" width="4.44140625" style="49" customWidth="1"/>
    <col min="6164" max="6164" width="5.44140625" style="49" bestFit="1" customWidth="1"/>
    <col min="6165" max="6165" width="5.44140625" style="49" customWidth="1"/>
    <col min="6166" max="6166" width="5.109375" style="49" customWidth="1"/>
    <col min="6167" max="6401" width="9" style="49"/>
    <col min="6402" max="6402" width="6.44140625" style="49" bestFit="1" customWidth="1"/>
    <col min="6403" max="6403" width="11.21875" style="49" customWidth="1"/>
    <col min="6404" max="6404" width="5.44140625" style="49" bestFit="1" customWidth="1"/>
    <col min="6405" max="6405" width="5" style="49" customWidth="1"/>
    <col min="6406" max="6406" width="9" style="49"/>
    <col min="6407" max="6407" width="5.44140625" style="49" bestFit="1" customWidth="1"/>
    <col min="6408" max="6408" width="4.44140625" style="49" customWidth="1"/>
    <col min="6409" max="6409" width="5.44140625" style="49" bestFit="1" customWidth="1"/>
    <col min="6410" max="6410" width="5.44140625" style="49" customWidth="1"/>
    <col min="6411" max="6411" width="5.109375" style="49" customWidth="1"/>
    <col min="6412" max="6412" width="9" style="49"/>
    <col min="6413" max="6413" width="6.44140625" style="49" bestFit="1" customWidth="1"/>
    <col min="6414" max="6414" width="11.21875" style="49" customWidth="1"/>
    <col min="6415" max="6415" width="5.44140625" style="49" bestFit="1" customWidth="1"/>
    <col min="6416" max="6416" width="5" style="49" customWidth="1"/>
    <col min="6417" max="6417" width="9" style="49"/>
    <col min="6418" max="6418" width="5.44140625" style="49" bestFit="1" customWidth="1"/>
    <col min="6419" max="6419" width="4.44140625" style="49" customWidth="1"/>
    <col min="6420" max="6420" width="5.44140625" style="49" bestFit="1" customWidth="1"/>
    <col min="6421" max="6421" width="5.44140625" style="49" customWidth="1"/>
    <col min="6422" max="6422" width="5.109375" style="49" customWidth="1"/>
    <col min="6423" max="6657" width="9" style="49"/>
    <col min="6658" max="6658" width="6.44140625" style="49" bestFit="1" customWidth="1"/>
    <col min="6659" max="6659" width="11.21875" style="49" customWidth="1"/>
    <col min="6660" max="6660" width="5.44140625" style="49" bestFit="1" customWidth="1"/>
    <col min="6661" max="6661" width="5" style="49" customWidth="1"/>
    <col min="6662" max="6662" width="9" style="49"/>
    <col min="6663" max="6663" width="5.44140625" style="49" bestFit="1" customWidth="1"/>
    <col min="6664" max="6664" width="4.44140625" style="49" customWidth="1"/>
    <col min="6665" max="6665" width="5.44140625" style="49" bestFit="1" customWidth="1"/>
    <col min="6666" max="6666" width="5.44140625" style="49" customWidth="1"/>
    <col min="6667" max="6667" width="5.109375" style="49" customWidth="1"/>
    <col min="6668" max="6668" width="9" style="49"/>
    <col min="6669" max="6669" width="6.44140625" style="49" bestFit="1" customWidth="1"/>
    <col min="6670" max="6670" width="11.21875" style="49" customWidth="1"/>
    <col min="6671" max="6671" width="5.44140625" style="49" bestFit="1" customWidth="1"/>
    <col min="6672" max="6672" width="5" style="49" customWidth="1"/>
    <col min="6673" max="6673" width="9" style="49"/>
    <col min="6674" max="6674" width="5.44140625" style="49" bestFit="1" customWidth="1"/>
    <col min="6675" max="6675" width="4.44140625" style="49" customWidth="1"/>
    <col min="6676" max="6676" width="5.44140625" style="49" bestFit="1" customWidth="1"/>
    <col min="6677" max="6677" width="5.44140625" style="49" customWidth="1"/>
    <col min="6678" max="6678" width="5.109375" style="49" customWidth="1"/>
    <col min="6679" max="6913" width="9" style="49"/>
    <col min="6914" max="6914" width="6.44140625" style="49" bestFit="1" customWidth="1"/>
    <col min="6915" max="6915" width="11.21875" style="49" customWidth="1"/>
    <col min="6916" max="6916" width="5.44140625" style="49" bestFit="1" customWidth="1"/>
    <col min="6917" max="6917" width="5" style="49" customWidth="1"/>
    <col min="6918" max="6918" width="9" style="49"/>
    <col min="6919" max="6919" width="5.44140625" style="49" bestFit="1" customWidth="1"/>
    <col min="6920" max="6920" width="4.44140625" style="49" customWidth="1"/>
    <col min="6921" max="6921" width="5.44140625" style="49" bestFit="1" customWidth="1"/>
    <col min="6922" max="6922" width="5.44140625" style="49" customWidth="1"/>
    <col min="6923" max="6923" width="5.109375" style="49" customWidth="1"/>
    <col min="6924" max="6924" width="9" style="49"/>
    <col min="6925" max="6925" width="6.44140625" style="49" bestFit="1" customWidth="1"/>
    <col min="6926" max="6926" width="11.21875" style="49" customWidth="1"/>
    <col min="6927" max="6927" width="5.44140625" style="49" bestFit="1" customWidth="1"/>
    <col min="6928" max="6928" width="5" style="49" customWidth="1"/>
    <col min="6929" max="6929" width="9" style="49"/>
    <col min="6930" max="6930" width="5.44140625" style="49" bestFit="1" customWidth="1"/>
    <col min="6931" max="6931" width="4.44140625" style="49" customWidth="1"/>
    <col min="6932" max="6932" width="5.44140625" style="49" bestFit="1" customWidth="1"/>
    <col min="6933" max="6933" width="5.44140625" style="49" customWidth="1"/>
    <col min="6934" max="6934" width="5.109375" style="49" customWidth="1"/>
    <col min="6935" max="7169" width="9" style="49"/>
    <col min="7170" max="7170" width="6.44140625" style="49" bestFit="1" customWidth="1"/>
    <col min="7171" max="7171" width="11.21875" style="49" customWidth="1"/>
    <col min="7172" max="7172" width="5.44140625" style="49" bestFit="1" customWidth="1"/>
    <col min="7173" max="7173" width="5" style="49" customWidth="1"/>
    <col min="7174" max="7174" width="9" style="49"/>
    <col min="7175" max="7175" width="5.44140625" style="49" bestFit="1" customWidth="1"/>
    <col min="7176" max="7176" width="4.44140625" style="49" customWidth="1"/>
    <col min="7177" max="7177" width="5.44140625" style="49" bestFit="1" customWidth="1"/>
    <col min="7178" max="7178" width="5.44140625" style="49" customWidth="1"/>
    <col min="7179" max="7179" width="5.109375" style="49" customWidth="1"/>
    <col min="7180" max="7180" width="9" style="49"/>
    <col min="7181" max="7181" width="6.44140625" style="49" bestFit="1" customWidth="1"/>
    <col min="7182" max="7182" width="11.21875" style="49" customWidth="1"/>
    <col min="7183" max="7183" width="5.44140625" style="49" bestFit="1" customWidth="1"/>
    <col min="7184" max="7184" width="5" style="49" customWidth="1"/>
    <col min="7185" max="7185" width="9" style="49"/>
    <col min="7186" max="7186" width="5.44140625" style="49" bestFit="1" customWidth="1"/>
    <col min="7187" max="7187" width="4.44140625" style="49" customWidth="1"/>
    <col min="7188" max="7188" width="5.44140625" style="49" bestFit="1" customWidth="1"/>
    <col min="7189" max="7189" width="5.44140625" style="49" customWidth="1"/>
    <col min="7190" max="7190" width="5.109375" style="49" customWidth="1"/>
    <col min="7191" max="7425" width="9" style="49"/>
    <col min="7426" max="7426" width="6.44140625" style="49" bestFit="1" customWidth="1"/>
    <col min="7427" max="7427" width="11.21875" style="49" customWidth="1"/>
    <col min="7428" max="7428" width="5.44140625" style="49" bestFit="1" customWidth="1"/>
    <col min="7429" max="7429" width="5" style="49" customWidth="1"/>
    <col min="7430" max="7430" width="9" style="49"/>
    <col min="7431" max="7431" width="5.44140625" style="49" bestFit="1" customWidth="1"/>
    <col min="7432" max="7432" width="4.44140625" style="49" customWidth="1"/>
    <col min="7433" max="7433" width="5.44140625" style="49" bestFit="1" customWidth="1"/>
    <col min="7434" max="7434" width="5.44140625" style="49" customWidth="1"/>
    <col min="7435" max="7435" width="5.109375" style="49" customWidth="1"/>
    <col min="7436" max="7436" width="9" style="49"/>
    <col min="7437" max="7437" width="6.44140625" style="49" bestFit="1" customWidth="1"/>
    <col min="7438" max="7438" width="11.21875" style="49" customWidth="1"/>
    <col min="7439" max="7439" width="5.44140625" style="49" bestFit="1" customWidth="1"/>
    <col min="7440" max="7440" width="5" style="49" customWidth="1"/>
    <col min="7441" max="7441" width="9" style="49"/>
    <col min="7442" max="7442" width="5.44140625" style="49" bestFit="1" customWidth="1"/>
    <col min="7443" max="7443" width="4.44140625" style="49" customWidth="1"/>
    <col min="7444" max="7444" width="5.44140625" style="49" bestFit="1" customWidth="1"/>
    <col min="7445" max="7445" width="5.44140625" style="49" customWidth="1"/>
    <col min="7446" max="7446" width="5.109375" style="49" customWidth="1"/>
    <col min="7447" max="7681" width="9" style="49"/>
    <col min="7682" max="7682" width="6.44140625" style="49" bestFit="1" customWidth="1"/>
    <col min="7683" max="7683" width="11.21875" style="49" customWidth="1"/>
    <col min="7684" max="7684" width="5.44140625" style="49" bestFit="1" customWidth="1"/>
    <col min="7685" max="7685" width="5" style="49" customWidth="1"/>
    <col min="7686" max="7686" width="9" style="49"/>
    <col min="7687" max="7687" width="5.44140625" style="49" bestFit="1" customWidth="1"/>
    <col min="7688" max="7688" width="4.44140625" style="49" customWidth="1"/>
    <col min="7689" max="7689" width="5.44140625" style="49" bestFit="1" customWidth="1"/>
    <col min="7690" max="7690" width="5.44140625" style="49" customWidth="1"/>
    <col min="7691" max="7691" width="5.109375" style="49" customWidth="1"/>
    <col min="7692" max="7692" width="9" style="49"/>
    <col min="7693" max="7693" width="6.44140625" style="49" bestFit="1" customWidth="1"/>
    <col min="7694" max="7694" width="11.21875" style="49" customWidth="1"/>
    <col min="7695" max="7695" width="5.44140625" style="49" bestFit="1" customWidth="1"/>
    <col min="7696" max="7696" width="5" style="49" customWidth="1"/>
    <col min="7697" max="7697" width="9" style="49"/>
    <col min="7698" max="7698" width="5.44140625" style="49" bestFit="1" customWidth="1"/>
    <col min="7699" max="7699" width="4.44140625" style="49" customWidth="1"/>
    <col min="7700" max="7700" width="5.44140625" style="49" bestFit="1" customWidth="1"/>
    <col min="7701" max="7701" width="5.44140625" style="49" customWidth="1"/>
    <col min="7702" max="7702" width="5.109375" style="49" customWidth="1"/>
    <col min="7703" max="7937" width="9" style="49"/>
    <col min="7938" max="7938" width="6.44140625" style="49" bestFit="1" customWidth="1"/>
    <col min="7939" max="7939" width="11.21875" style="49" customWidth="1"/>
    <col min="7940" max="7940" width="5.44140625" style="49" bestFit="1" customWidth="1"/>
    <col min="7941" max="7941" width="5" style="49" customWidth="1"/>
    <col min="7942" max="7942" width="9" style="49"/>
    <col min="7943" max="7943" width="5.44140625" style="49" bestFit="1" customWidth="1"/>
    <col min="7944" max="7944" width="4.44140625" style="49" customWidth="1"/>
    <col min="7945" max="7945" width="5.44140625" style="49" bestFit="1" customWidth="1"/>
    <col min="7946" max="7946" width="5.44140625" style="49" customWidth="1"/>
    <col min="7947" max="7947" width="5.109375" style="49" customWidth="1"/>
    <col min="7948" max="7948" width="9" style="49"/>
    <col min="7949" max="7949" width="6.44140625" style="49" bestFit="1" customWidth="1"/>
    <col min="7950" max="7950" width="11.21875" style="49" customWidth="1"/>
    <col min="7951" max="7951" width="5.44140625" style="49" bestFit="1" customWidth="1"/>
    <col min="7952" max="7952" width="5" style="49" customWidth="1"/>
    <col min="7953" max="7953" width="9" style="49"/>
    <col min="7954" max="7954" width="5.44140625" style="49" bestFit="1" customWidth="1"/>
    <col min="7955" max="7955" width="4.44140625" style="49" customWidth="1"/>
    <col min="7956" max="7956" width="5.44140625" style="49" bestFit="1" customWidth="1"/>
    <col min="7957" max="7957" width="5.44140625" style="49" customWidth="1"/>
    <col min="7958" max="7958" width="5.109375" style="49" customWidth="1"/>
    <col min="7959" max="8193" width="9" style="49"/>
    <col min="8194" max="8194" width="6.44140625" style="49" bestFit="1" customWidth="1"/>
    <col min="8195" max="8195" width="11.21875" style="49" customWidth="1"/>
    <col min="8196" max="8196" width="5.44140625" style="49" bestFit="1" customWidth="1"/>
    <col min="8197" max="8197" width="5" style="49" customWidth="1"/>
    <col min="8198" max="8198" width="9" style="49"/>
    <col min="8199" max="8199" width="5.44140625" style="49" bestFit="1" customWidth="1"/>
    <col min="8200" max="8200" width="4.44140625" style="49" customWidth="1"/>
    <col min="8201" max="8201" width="5.44140625" style="49" bestFit="1" customWidth="1"/>
    <col min="8202" max="8202" width="5.44140625" style="49" customWidth="1"/>
    <col min="8203" max="8203" width="5.109375" style="49" customWidth="1"/>
    <col min="8204" max="8204" width="9" style="49"/>
    <col min="8205" max="8205" width="6.44140625" style="49" bestFit="1" customWidth="1"/>
    <col min="8206" max="8206" width="11.21875" style="49" customWidth="1"/>
    <col min="8207" max="8207" width="5.44140625" style="49" bestFit="1" customWidth="1"/>
    <col min="8208" max="8208" width="5" style="49" customWidth="1"/>
    <col min="8209" max="8209" width="9" style="49"/>
    <col min="8210" max="8210" width="5.44140625" style="49" bestFit="1" customWidth="1"/>
    <col min="8211" max="8211" width="4.44140625" style="49" customWidth="1"/>
    <col min="8212" max="8212" width="5.44140625" style="49" bestFit="1" customWidth="1"/>
    <col min="8213" max="8213" width="5.44140625" style="49" customWidth="1"/>
    <col min="8214" max="8214" width="5.109375" style="49" customWidth="1"/>
    <col min="8215" max="8449" width="9" style="49"/>
    <col min="8450" max="8450" width="6.44140625" style="49" bestFit="1" customWidth="1"/>
    <col min="8451" max="8451" width="11.21875" style="49" customWidth="1"/>
    <col min="8452" max="8452" width="5.44140625" style="49" bestFit="1" customWidth="1"/>
    <col min="8453" max="8453" width="5" style="49" customWidth="1"/>
    <col min="8454" max="8454" width="9" style="49"/>
    <col min="8455" max="8455" width="5.44140625" style="49" bestFit="1" customWidth="1"/>
    <col min="8456" max="8456" width="4.44140625" style="49" customWidth="1"/>
    <col min="8457" max="8457" width="5.44140625" style="49" bestFit="1" customWidth="1"/>
    <col min="8458" max="8458" width="5.44140625" style="49" customWidth="1"/>
    <col min="8459" max="8459" width="5.109375" style="49" customWidth="1"/>
    <col min="8460" max="8460" width="9" style="49"/>
    <col min="8461" max="8461" width="6.44140625" style="49" bestFit="1" customWidth="1"/>
    <col min="8462" max="8462" width="11.21875" style="49" customWidth="1"/>
    <col min="8463" max="8463" width="5.44140625" style="49" bestFit="1" customWidth="1"/>
    <col min="8464" max="8464" width="5" style="49" customWidth="1"/>
    <col min="8465" max="8465" width="9" style="49"/>
    <col min="8466" max="8466" width="5.44140625" style="49" bestFit="1" customWidth="1"/>
    <col min="8467" max="8467" width="4.44140625" style="49" customWidth="1"/>
    <col min="8468" max="8468" width="5.44140625" style="49" bestFit="1" customWidth="1"/>
    <col min="8469" max="8469" width="5.44140625" style="49" customWidth="1"/>
    <col min="8470" max="8470" width="5.109375" style="49" customWidth="1"/>
    <col min="8471" max="8705" width="9" style="49"/>
    <col min="8706" max="8706" width="6.44140625" style="49" bestFit="1" customWidth="1"/>
    <col min="8707" max="8707" width="11.21875" style="49" customWidth="1"/>
    <col min="8708" max="8708" width="5.44140625" style="49" bestFit="1" customWidth="1"/>
    <col min="8709" max="8709" width="5" style="49" customWidth="1"/>
    <col min="8710" max="8710" width="9" style="49"/>
    <col min="8711" max="8711" width="5.44140625" style="49" bestFit="1" customWidth="1"/>
    <col min="8712" max="8712" width="4.44140625" style="49" customWidth="1"/>
    <col min="8713" max="8713" width="5.44140625" style="49" bestFit="1" customWidth="1"/>
    <col min="8714" max="8714" width="5.44140625" style="49" customWidth="1"/>
    <col min="8715" max="8715" width="5.109375" style="49" customWidth="1"/>
    <col min="8716" max="8716" width="9" style="49"/>
    <col min="8717" max="8717" width="6.44140625" style="49" bestFit="1" customWidth="1"/>
    <col min="8718" max="8718" width="11.21875" style="49" customWidth="1"/>
    <col min="8719" max="8719" width="5.44140625" style="49" bestFit="1" customWidth="1"/>
    <col min="8720" max="8720" width="5" style="49" customWidth="1"/>
    <col min="8721" max="8721" width="9" style="49"/>
    <col min="8722" max="8722" width="5.44140625" style="49" bestFit="1" customWidth="1"/>
    <col min="8723" max="8723" width="4.44140625" style="49" customWidth="1"/>
    <col min="8724" max="8724" width="5.44140625" style="49" bestFit="1" customWidth="1"/>
    <col min="8725" max="8725" width="5.44140625" style="49" customWidth="1"/>
    <col min="8726" max="8726" width="5.109375" style="49" customWidth="1"/>
    <col min="8727" max="8961" width="9" style="49"/>
    <col min="8962" max="8962" width="6.44140625" style="49" bestFit="1" customWidth="1"/>
    <col min="8963" max="8963" width="11.21875" style="49" customWidth="1"/>
    <col min="8964" max="8964" width="5.44140625" style="49" bestFit="1" customWidth="1"/>
    <col min="8965" max="8965" width="5" style="49" customWidth="1"/>
    <col min="8966" max="8966" width="9" style="49"/>
    <col min="8967" max="8967" width="5.44140625" style="49" bestFit="1" customWidth="1"/>
    <col min="8968" max="8968" width="4.44140625" style="49" customWidth="1"/>
    <col min="8969" max="8969" width="5.44140625" style="49" bestFit="1" customWidth="1"/>
    <col min="8970" max="8970" width="5.44140625" style="49" customWidth="1"/>
    <col min="8971" max="8971" width="5.109375" style="49" customWidth="1"/>
    <col min="8972" max="8972" width="9" style="49"/>
    <col min="8973" max="8973" width="6.44140625" style="49" bestFit="1" customWidth="1"/>
    <col min="8974" max="8974" width="11.21875" style="49" customWidth="1"/>
    <col min="8975" max="8975" width="5.44140625" style="49" bestFit="1" customWidth="1"/>
    <col min="8976" max="8976" width="5" style="49" customWidth="1"/>
    <col min="8977" max="8977" width="9" style="49"/>
    <col min="8978" max="8978" width="5.44140625" style="49" bestFit="1" customWidth="1"/>
    <col min="8979" max="8979" width="4.44140625" style="49" customWidth="1"/>
    <col min="8980" max="8980" width="5.44140625" style="49" bestFit="1" customWidth="1"/>
    <col min="8981" max="8981" width="5.44140625" style="49" customWidth="1"/>
    <col min="8982" max="8982" width="5.109375" style="49" customWidth="1"/>
    <col min="8983" max="9217" width="9" style="49"/>
    <col min="9218" max="9218" width="6.44140625" style="49" bestFit="1" customWidth="1"/>
    <col min="9219" max="9219" width="11.21875" style="49" customWidth="1"/>
    <col min="9220" max="9220" width="5.44140625" style="49" bestFit="1" customWidth="1"/>
    <col min="9221" max="9221" width="5" style="49" customWidth="1"/>
    <col min="9222" max="9222" width="9" style="49"/>
    <col min="9223" max="9223" width="5.44140625" style="49" bestFit="1" customWidth="1"/>
    <col min="9224" max="9224" width="4.44140625" style="49" customWidth="1"/>
    <col min="9225" max="9225" width="5.44140625" style="49" bestFit="1" customWidth="1"/>
    <col min="9226" max="9226" width="5.44140625" style="49" customWidth="1"/>
    <col min="9227" max="9227" width="5.109375" style="49" customWidth="1"/>
    <col min="9228" max="9228" width="9" style="49"/>
    <col min="9229" max="9229" width="6.44140625" style="49" bestFit="1" customWidth="1"/>
    <col min="9230" max="9230" width="11.21875" style="49" customWidth="1"/>
    <col min="9231" max="9231" width="5.44140625" style="49" bestFit="1" customWidth="1"/>
    <col min="9232" max="9232" width="5" style="49" customWidth="1"/>
    <col min="9233" max="9233" width="9" style="49"/>
    <col min="9234" max="9234" width="5.44140625" style="49" bestFit="1" customWidth="1"/>
    <col min="9235" max="9235" width="4.44140625" style="49" customWidth="1"/>
    <col min="9236" max="9236" width="5.44140625" style="49" bestFit="1" customWidth="1"/>
    <col min="9237" max="9237" width="5.44140625" style="49" customWidth="1"/>
    <col min="9238" max="9238" width="5.109375" style="49" customWidth="1"/>
    <col min="9239" max="9473" width="9" style="49"/>
    <col min="9474" max="9474" width="6.44140625" style="49" bestFit="1" customWidth="1"/>
    <col min="9475" max="9475" width="11.21875" style="49" customWidth="1"/>
    <col min="9476" max="9476" width="5.44140625" style="49" bestFit="1" customWidth="1"/>
    <col min="9477" max="9477" width="5" style="49" customWidth="1"/>
    <col min="9478" max="9478" width="9" style="49"/>
    <col min="9479" max="9479" width="5.44140625" style="49" bestFit="1" customWidth="1"/>
    <col min="9480" max="9480" width="4.44140625" style="49" customWidth="1"/>
    <col min="9481" max="9481" width="5.44140625" style="49" bestFit="1" customWidth="1"/>
    <col min="9482" max="9482" width="5.44140625" style="49" customWidth="1"/>
    <col min="9483" max="9483" width="5.109375" style="49" customWidth="1"/>
    <col min="9484" max="9484" width="9" style="49"/>
    <col min="9485" max="9485" width="6.44140625" style="49" bestFit="1" customWidth="1"/>
    <col min="9486" max="9486" width="11.21875" style="49" customWidth="1"/>
    <col min="9487" max="9487" width="5.44140625" style="49" bestFit="1" customWidth="1"/>
    <col min="9488" max="9488" width="5" style="49" customWidth="1"/>
    <col min="9489" max="9489" width="9" style="49"/>
    <col min="9490" max="9490" width="5.44140625" style="49" bestFit="1" customWidth="1"/>
    <col min="9491" max="9491" width="4.44140625" style="49" customWidth="1"/>
    <col min="9492" max="9492" width="5.44140625" style="49" bestFit="1" customWidth="1"/>
    <col min="9493" max="9493" width="5.44140625" style="49" customWidth="1"/>
    <col min="9494" max="9494" width="5.109375" style="49" customWidth="1"/>
    <col min="9495" max="9729" width="9" style="49"/>
    <col min="9730" max="9730" width="6.44140625" style="49" bestFit="1" customWidth="1"/>
    <col min="9731" max="9731" width="11.21875" style="49" customWidth="1"/>
    <col min="9732" max="9732" width="5.44140625" style="49" bestFit="1" customWidth="1"/>
    <col min="9733" max="9733" width="5" style="49" customWidth="1"/>
    <col min="9734" max="9734" width="9" style="49"/>
    <col min="9735" max="9735" width="5.44140625" style="49" bestFit="1" customWidth="1"/>
    <col min="9736" max="9736" width="4.44140625" style="49" customWidth="1"/>
    <col min="9737" max="9737" width="5.44140625" style="49" bestFit="1" customWidth="1"/>
    <col min="9738" max="9738" width="5.44140625" style="49" customWidth="1"/>
    <col min="9739" max="9739" width="5.109375" style="49" customWidth="1"/>
    <col min="9740" max="9740" width="9" style="49"/>
    <col min="9741" max="9741" width="6.44140625" style="49" bestFit="1" customWidth="1"/>
    <col min="9742" max="9742" width="11.21875" style="49" customWidth="1"/>
    <col min="9743" max="9743" width="5.44140625" style="49" bestFit="1" customWidth="1"/>
    <col min="9744" max="9744" width="5" style="49" customWidth="1"/>
    <col min="9745" max="9745" width="9" style="49"/>
    <col min="9746" max="9746" width="5.44140625" style="49" bestFit="1" customWidth="1"/>
    <col min="9747" max="9747" width="4.44140625" style="49" customWidth="1"/>
    <col min="9748" max="9748" width="5.44140625" style="49" bestFit="1" customWidth="1"/>
    <col min="9749" max="9749" width="5.44140625" style="49" customWidth="1"/>
    <col min="9750" max="9750" width="5.109375" style="49" customWidth="1"/>
    <col min="9751" max="9985" width="9" style="49"/>
    <col min="9986" max="9986" width="6.44140625" style="49" bestFit="1" customWidth="1"/>
    <col min="9987" max="9987" width="11.21875" style="49" customWidth="1"/>
    <col min="9988" max="9988" width="5.44140625" style="49" bestFit="1" customWidth="1"/>
    <col min="9989" max="9989" width="5" style="49" customWidth="1"/>
    <col min="9990" max="9990" width="9" style="49"/>
    <col min="9991" max="9991" width="5.44140625" style="49" bestFit="1" customWidth="1"/>
    <col min="9992" max="9992" width="4.44140625" style="49" customWidth="1"/>
    <col min="9993" max="9993" width="5.44140625" style="49" bestFit="1" customWidth="1"/>
    <col min="9994" max="9994" width="5.44140625" style="49" customWidth="1"/>
    <col min="9995" max="9995" width="5.109375" style="49" customWidth="1"/>
    <col min="9996" max="9996" width="9" style="49"/>
    <col min="9997" max="9997" width="6.44140625" style="49" bestFit="1" customWidth="1"/>
    <col min="9998" max="9998" width="11.21875" style="49" customWidth="1"/>
    <col min="9999" max="9999" width="5.44140625" style="49" bestFit="1" customWidth="1"/>
    <col min="10000" max="10000" width="5" style="49" customWidth="1"/>
    <col min="10001" max="10001" width="9" style="49"/>
    <col min="10002" max="10002" width="5.44140625" style="49" bestFit="1" customWidth="1"/>
    <col min="10003" max="10003" width="4.44140625" style="49" customWidth="1"/>
    <col min="10004" max="10004" width="5.44140625" style="49" bestFit="1" customWidth="1"/>
    <col min="10005" max="10005" width="5.44140625" style="49" customWidth="1"/>
    <col min="10006" max="10006" width="5.109375" style="49" customWidth="1"/>
    <col min="10007" max="10241" width="9" style="49"/>
    <col min="10242" max="10242" width="6.44140625" style="49" bestFit="1" customWidth="1"/>
    <col min="10243" max="10243" width="11.21875" style="49" customWidth="1"/>
    <col min="10244" max="10244" width="5.44140625" style="49" bestFit="1" customWidth="1"/>
    <col min="10245" max="10245" width="5" style="49" customWidth="1"/>
    <col min="10246" max="10246" width="9" style="49"/>
    <col min="10247" max="10247" width="5.44140625" style="49" bestFit="1" customWidth="1"/>
    <col min="10248" max="10248" width="4.44140625" style="49" customWidth="1"/>
    <col min="10249" max="10249" width="5.44140625" style="49" bestFit="1" customWidth="1"/>
    <col min="10250" max="10250" width="5.44140625" style="49" customWidth="1"/>
    <col min="10251" max="10251" width="5.109375" style="49" customWidth="1"/>
    <col min="10252" max="10252" width="9" style="49"/>
    <col min="10253" max="10253" width="6.44140625" style="49" bestFit="1" customWidth="1"/>
    <col min="10254" max="10254" width="11.21875" style="49" customWidth="1"/>
    <col min="10255" max="10255" width="5.44140625" style="49" bestFit="1" customWidth="1"/>
    <col min="10256" max="10256" width="5" style="49" customWidth="1"/>
    <col min="10257" max="10257" width="9" style="49"/>
    <col min="10258" max="10258" width="5.44140625" style="49" bestFit="1" customWidth="1"/>
    <col min="10259" max="10259" width="4.44140625" style="49" customWidth="1"/>
    <col min="10260" max="10260" width="5.44140625" style="49" bestFit="1" customWidth="1"/>
    <col min="10261" max="10261" width="5.44140625" style="49" customWidth="1"/>
    <col min="10262" max="10262" width="5.109375" style="49" customWidth="1"/>
    <col min="10263" max="10497" width="9" style="49"/>
    <col min="10498" max="10498" width="6.44140625" style="49" bestFit="1" customWidth="1"/>
    <col min="10499" max="10499" width="11.21875" style="49" customWidth="1"/>
    <col min="10500" max="10500" width="5.44140625" style="49" bestFit="1" customWidth="1"/>
    <col min="10501" max="10501" width="5" style="49" customWidth="1"/>
    <col min="10502" max="10502" width="9" style="49"/>
    <col min="10503" max="10503" width="5.44140625" style="49" bestFit="1" customWidth="1"/>
    <col min="10504" max="10504" width="4.44140625" style="49" customWidth="1"/>
    <col min="10505" max="10505" width="5.44140625" style="49" bestFit="1" customWidth="1"/>
    <col min="10506" max="10506" width="5.44140625" style="49" customWidth="1"/>
    <col min="10507" max="10507" width="5.109375" style="49" customWidth="1"/>
    <col min="10508" max="10508" width="9" style="49"/>
    <col min="10509" max="10509" width="6.44140625" style="49" bestFit="1" customWidth="1"/>
    <col min="10510" max="10510" width="11.21875" style="49" customWidth="1"/>
    <col min="10511" max="10511" width="5.44140625" style="49" bestFit="1" customWidth="1"/>
    <col min="10512" max="10512" width="5" style="49" customWidth="1"/>
    <col min="10513" max="10513" width="9" style="49"/>
    <col min="10514" max="10514" width="5.44140625" style="49" bestFit="1" customWidth="1"/>
    <col min="10515" max="10515" width="4.44140625" style="49" customWidth="1"/>
    <col min="10516" max="10516" width="5.44140625" style="49" bestFit="1" customWidth="1"/>
    <col min="10517" max="10517" width="5.44140625" style="49" customWidth="1"/>
    <col min="10518" max="10518" width="5.109375" style="49" customWidth="1"/>
    <col min="10519" max="10753" width="9" style="49"/>
    <col min="10754" max="10754" width="6.44140625" style="49" bestFit="1" customWidth="1"/>
    <col min="10755" max="10755" width="11.21875" style="49" customWidth="1"/>
    <col min="10756" max="10756" width="5.44140625" style="49" bestFit="1" customWidth="1"/>
    <col min="10757" max="10757" width="5" style="49" customWidth="1"/>
    <col min="10758" max="10758" width="9" style="49"/>
    <col min="10759" max="10759" width="5.44140625" style="49" bestFit="1" customWidth="1"/>
    <col min="10760" max="10760" width="4.44140625" style="49" customWidth="1"/>
    <col min="10761" max="10761" width="5.44140625" style="49" bestFit="1" customWidth="1"/>
    <col min="10762" max="10762" width="5.44140625" style="49" customWidth="1"/>
    <col min="10763" max="10763" width="5.109375" style="49" customWidth="1"/>
    <col min="10764" max="10764" width="9" style="49"/>
    <col min="10765" max="10765" width="6.44140625" style="49" bestFit="1" customWidth="1"/>
    <col min="10766" max="10766" width="11.21875" style="49" customWidth="1"/>
    <col min="10767" max="10767" width="5.44140625" style="49" bestFit="1" customWidth="1"/>
    <col min="10768" max="10768" width="5" style="49" customWidth="1"/>
    <col min="10769" max="10769" width="9" style="49"/>
    <col min="10770" max="10770" width="5.44140625" style="49" bestFit="1" customWidth="1"/>
    <col min="10771" max="10771" width="4.44140625" style="49" customWidth="1"/>
    <col min="10772" max="10772" width="5.44140625" style="49" bestFit="1" customWidth="1"/>
    <col min="10773" max="10773" width="5.44140625" style="49" customWidth="1"/>
    <col min="10774" max="10774" width="5.109375" style="49" customWidth="1"/>
    <col min="10775" max="11009" width="9" style="49"/>
    <col min="11010" max="11010" width="6.44140625" style="49" bestFit="1" customWidth="1"/>
    <col min="11011" max="11011" width="11.21875" style="49" customWidth="1"/>
    <col min="11012" max="11012" width="5.44140625" style="49" bestFit="1" customWidth="1"/>
    <col min="11013" max="11013" width="5" style="49" customWidth="1"/>
    <col min="11014" max="11014" width="9" style="49"/>
    <col min="11015" max="11015" width="5.44140625" style="49" bestFit="1" customWidth="1"/>
    <col min="11016" max="11016" width="4.44140625" style="49" customWidth="1"/>
    <col min="11017" max="11017" width="5.44140625" style="49" bestFit="1" customWidth="1"/>
    <col min="11018" max="11018" width="5.44140625" style="49" customWidth="1"/>
    <col min="11019" max="11019" width="5.109375" style="49" customWidth="1"/>
    <col min="11020" max="11020" width="9" style="49"/>
    <col min="11021" max="11021" width="6.44140625" style="49" bestFit="1" customWidth="1"/>
    <col min="11022" max="11022" width="11.21875" style="49" customWidth="1"/>
    <col min="11023" max="11023" width="5.44140625" style="49" bestFit="1" customWidth="1"/>
    <col min="11024" max="11024" width="5" style="49" customWidth="1"/>
    <col min="11025" max="11025" width="9" style="49"/>
    <col min="11026" max="11026" width="5.44140625" style="49" bestFit="1" customWidth="1"/>
    <col min="11027" max="11027" width="4.44140625" style="49" customWidth="1"/>
    <col min="11028" max="11028" width="5.44140625" style="49" bestFit="1" customWidth="1"/>
    <col min="11029" max="11029" width="5.44140625" style="49" customWidth="1"/>
    <col min="11030" max="11030" width="5.109375" style="49" customWidth="1"/>
    <col min="11031" max="11265" width="9" style="49"/>
    <col min="11266" max="11266" width="6.44140625" style="49" bestFit="1" customWidth="1"/>
    <col min="11267" max="11267" width="11.21875" style="49" customWidth="1"/>
    <col min="11268" max="11268" width="5.44140625" style="49" bestFit="1" customWidth="1"/>
    <col min="11269" max="11269" width="5" style="49" customWidth="1"/>
    <col min="11270" max="11270" width="9" style="49"/>
    <col min="11271" max="11271" width="5.44140625" style="49" bestFit="1" customWidth="1"/>
    <col min="11272" max="11272" width="4.44140625" style="49" customWidth="1"/>
    <col min="11273" max="11273" width="5.44140625" style="49" bestFit="1" customWidth="1"/>
    <col min="11274" max="11274" width="5.44140625" style="49" customWidth="1"/>
    <col min="11275" max="11275" width="5.109375" style="49" customWidth="1"/>
    <col min="11276" max="11276" width="9" style="49"/>
    <col min="11277" max="11277" width="6.44140625" style="49" bestFit="1" customWidth="1"/>
    <col min="11278" max="11278" width="11.21875" style="49" customWidth="1"/>
    <col min="11279" max="11279" width="5.44140625" style="49" bestFit="1" customWidth="1"/>
    <col min="11280" max="11280" width="5" style="49" customWidth="1"/>
    <col min="11281" max="11281" width="9" style="49"/>
    <col min="11282" max="11282" width="5.44140625" style="49" bestFit="1" customWidth="1"/>
    <col min="11283" max="11283" width="4.44140625" style="49" customWidth="1"/>
    <col min="11284" max="11284" width="5.44140625" style="49" bestFit="1" customWidth="1"/>
    <col min="11285" max="11285" width="5.44140625" style="49" customWidth="1"/>
    <col min="11286" max="11286" width="5.109375" style="49" customWidth="1"/>
    <col min="11287" max="11521" width="9" style="49"/>
    <col min="11522" max="11522" width="6.44140625" style="49" bestFit="1" customWidth="1"/>
    <col min="11523" max="11523" width="11.21875" style="49" customWidth="1"/>
    <col min="11524" max="11524" width="5.44140625" style="49" bestFit="1" customWidth="1"/>
    <col min="11525" max="11525" width="5" style="49" customWidth="1"/>
    <col min="11526" max="11526" width="9" style="49"/>
    <col min="11527" max="11527" width="5.44140625" style="49" bestFit="1" customWidth="1"/>
    <col min="11528" max="11528" width="4.44140625" style="49" customWidth="1"/>
    <col min="11529" max="11529" width="5.44140625" style="49" bestFit="1" customWidth="1"/>
    <col min="11530" max="11530" width="5.44140625" style="49" customWidth="1"/>
    <col min="11531" max="11531" width="5.109375" style="49" customWidth="1"/>
    <col min="11532" max="11532" width="9" style="49"/>
    <col min="11533" max="11533" width="6.44140625" style="49" bestFit="1" customWidth="1"/>
    <col min="11534" max="11534" width="11.21875" style="49" customWidth="1"/>
    <col min="11535" max="11535" width="5.44140625" style="49" bestFit="1" customWidth="1"/>
    <col min="11536" max="11536" width="5" style="49" customWidth="1"/>
    <col min="11537" max="11537" width="9" style="49"/>
    <col min="11538" max="11538" width="5.44140625" style="49" bestFit="1" customWidth="1"/>
    <col min="11539" max="11539" width="4.44140625" style="49" customWidth="1"/>
    <col min="11540" max="11540" width="5.44140625" style="49" bestFit="1" customWidth="1"/>
    <col min="11541" max="11541" width="5.44140625" style="49" customWidth="1"/>
    <col min="11542" max="11542" width="5.109375" style="49" customWidth="1"/>
    <col min="11543" max="11777" width="9" style="49"/>
    <col min="11778" max="11778" width="6.44140625" style="49" bestFit="1" customWidth="1"/>
    <col min="11779" max="11779" width="11.21875" style="49" customWidth="1"/>
    <col min="11780" max="11780" width="5.44140625" style="49" bestFit="1" customWidth="1"/>
    <col min="11781" max="11781" width="5" style="49" customWidth="1"/>
    <col min="11782" max="11782" width="9" style="49"/>
    <col min="11783" max="11783" width="5.44140625" style="49" bestFit="1" customWidth="1"/>
    <col min="11784" max="11784" width="4.44140625" style="49" customWidth="1"/>
    <col min="11785" max="11785" width="5.44140625" style="49" bestFit="1" customWidth="1"/>
    <col min="11786" max="11786" width="5.44140625" style="49" customWidth="1"/>
    <col min="11787" max="11787" width="5.109375" style="49" customWidth="1"/>
    <col min="11788" max="11788" width="9" style="49"/>
    <col min="11789" max="11789" width="6.44140625" style="49" bestFit="1" customWidth="1"/>
    <col min="11790" max="11790" width="11.21875" style="49" customWidth="1"/>
    <col min="11791" max="11791" width="5.44140625" style="49" bestFit="1" customWidth="1"/>
    <col min="11792" max="11792" width="5" style="49" customWidth="1"/>
    <col min="11793" max="11793" width="9" style="49"/>
    <col min="11794" max="11794" width="5.44140625" style="49" bestFit="1" customWidth="1"/>
    <col min="11795" max="11795" width="4.44140625" style="49" customWidth="1"/>
    <col min="11796" max="11796" width="5.44140625" style="49" bestFit="1" customWidth="1"/>
    <col min="11797" max="11797" width="5.44140625" style="49" customWidth="1"/>
    <col min="11798" max="11798" width="5.109375" style="49" customWidth="1"/>
    <col min="11799" max="12033" width="9" style="49"/>
    <col min="12034" max="12034" width="6.44140625" style="49" bestFit="1" customWidth="1"/>
    <col min="12035" max="12035" width="11.21875" style="49" customWidth="1"/>
    <col min="12036" max="12036" width="5.44140625" style="49" bestFit="1" customWidth="1"/>
    <col min="12037" max="12037" width="5" style="49" customWidth="1"/>
    <col min="12038" max="12038" width="9" style="49"/>
    <col min="12039" max="12039" width="5.44140625" style="49" bestFit="1" customWidth="1"/>
    <col min="12040" max="12040" width="4.44140625" style="49" customWidth="1"/>
    <col min="12041" max="12041" width="5.44140625" style="49" bestFit="1" customWidth="1"/>
    <col min="12042" max="12042" width="5.44140625" style="49" customWidth="1"/>
    <col min="12043" max="12043" width="5.109375" style="49" customWidth="1"/>
    <col min="12044" max="12044" width="9" style="49"/>
    <col min="12045" max="12045" width="6.44140625" style="49" bestFit="1" customWidth="1"/>
    <col min="12046" max="12046" width="11.21875" style="49" customWidth="1"/>
    <col min="12047" max="12047" width="5.44140625" style="49" bestFit="1" customWidth="1"/>
    <col min="12048" max="12048" width="5" style="49" customWidth="1"/>
    <col min="12049" max="12049" width="9" style="49"/>
    <col min="12050" max="12050" width="5.44140625" style="49" bestFit="1" customWidth="1"/>
    <col min="12051" max="12051" width="4.44140625" style="49" customWidth="1"/>
    <col min="12052" max="12052" width="5.44140625" style="49" bestFit="1" customWidth="1"/>
    <col min="12053" max="12053" width="5.44140625" style="49" customWidth="1"/>
    <col min="12054" max="12054" width="5.109375" style="49" customWidth="1"/>
    <col min="12055" max="12289" width="9" style="49"/>
    <col min="12290" max="12290" width="6.44140625" style="49" bestFit="1" customWidth="1"/>
    <col min="12291" max="12291" width="11.21875" style="49" customWidth="1"/>
    <col min="12292" max="12292" width="5.44140625" style="49" bestFit="1" customWidth="1"/>
    <col min="12293" max="12293" width="5" style="49" customWidth="1"/>
    <col min="12294" max="12294" width="9" style="49"/>
    <col min="12295" max="12295" width="5.44140625" style="49" bestFit="1" customWidth="1"/>
    <col min="12296" max="12296" width="4.44140625" style="49" customWidth="1"/>
    <col min="12297" max="12297" width="5.44140625" style="49" bestFit="1" customWidth="1"/>
    <col min="12298" max="12298" width="5.44140625" style="49" customWidth="1"/>
    <col min="12299" max="12299" width="5.109375" style="49" customWidth="1"/>
    <col min="12300" max="12300" width="9" style="49"/>
    <col min="12301" max="12301" width="6.44140625" style="49" bestFit="1" customWidth="1"/>
    <col min="12302" max="12302" width="11.21875" style="49" customWidth="1"/>
    <col min="12303" max="12303" width="5.44140625" style="49" bestFit="1" customWidth="1"/>
    <col min="12304" max="12304" width="5" style="49" customWidth="1"/>
    <col min="12305" max="12305" width="9" style="49"/>
    <col min="12306" max="12306" width="5.44140625" style="49" bestFit="1" customWidth="1"/>
    <col min="12307" max="12307" width="4.44140625" style="49" customWidth="1"/>
    <col min="12308" max="12308" width="5.44140625" style="49" bestFit="1" customWidth="1"/>
    <col min="12309" max="12309" width="5.44140625" style="49" customWidth="1"/>
    <col min="12310" max="12310" width="5.109375" style="49" customWidth="1"/>
    <col min="12311" max="12545" width="9" style="49"/>
    <col min="12546" max="12546" width="6.44140625" style="49" bestFit="1" customWidth="1"/>
    <col min="12547" max="12547" width="11.21875" style="49" customWidth="1"/>
    <col min="12548" max="12548" width="5.44140625" style="49" bestFit="1" customWidth="1"/>
    <col min="12549" max="12549" width="5" style="49" customWidth="1"/>
    <col min="12550" max="12550" width="9" style="49"/>
    <col min="12551" max="12551" width="5.44140625" style="49" bestFit="1" customWidth="1"/>
    <col min="12552" max="12552" width="4.44140625" style="49" customWidth="1"/>
    <col min="12553" max="12553" width="5.44140625" style="49" bestFit="1" customWidth="1"/>
    <col min="12554" max="12554" width="5.44140625" style="49" customWidth="1"/>
    <col min="12555" max="12555" width="5.109375" style="49" customWidth="1"/>
    <col min="12556" max="12556" width="9" style="49"/>
    <col min="12557" max="12557" width="6.44140625" style="49" bestFit="1" customWidth="1"/>
    <col min="12558" max="12558" width="11.21875" style="49" customWidth="1"/>
    <col min="12559" max="12559" width="5.44140625" style="49" bestFit="1" customWidth="1"/>
    <col min="12560" max="12560" width="5" style="49" customWidth="1"/>
    <col min="12561" max="12561" width="9" style="49"/>
    <col min="12562" max="12562" width="5.44140625" style="49" bestFit="1" customWidth="1"/>
    <col min="12563" max="12563" width="4.44140625" style="49" customWidth="1"/>
    <col min="12564" max="12564" width="5.44140625" style="49" bestFit="1" customWidth="1"/>
    <col min="12565" max="12565" width="5.44140625" style="49" customWidth="1"/>
    <col min="12566" max="12566" width="5.109375" style="49" customWidth="1"/>
    <col min="12567" max="12801" width="9" style="49"/>
    <col min="12802" max="12802" width="6.44140625" style="49" bestFit="1" customWidth="1"/>
    <col min="12803" max="12803" width="11.21875" style="49" customWidth="1"/>
    <col min="12804" max="12804" width="5.44140625" style="49" bestFit="1" customWidth="1"/>
    <col min="12805" max="12805" width="5" style="49" customWidth="1"/>
    <col min="12806" max="12806" width="9" style="49"/>
    <col min="12807" max="12807" width="5.44140625" style="49" bestFit="1" customWidth="1"/>
    <col min="12808" max="12808" width="4.44140625" style="49" customWidth="1"/>
    <col min="12809" max="12809" width="5.44140625" style="49" bestFit="1" customWidth="1"/>
    <col min="12810" max="12810" width="5.44140625" style="49" customWidth="1"/>
    <col min="12811" max="12811" width="5.109375" style="49" customWidth="1"/>
    <col min="12812" max="12812" width="9" style="49"/>
    <col min="12813" max="12813" width="6.44140625" style="49" bestFit="1" customWidth="1"/>
    <col min="12814" max="12814" width="11.21875" style="49" customWidth="1"/>
    <col min="12815" max="12815" width="5.44140625" style="49" bestFit="1" customWidth="1"/>
    <col min="12816" max="12816" width="5" style="49" customWidth="1"/>
    <col min="12817" max="12817" width="9" style="49"/>
    <col min="12818" max="12818" width="5.44140625" style="49" bestFit="1" customWidth="1"/>
    <col min="12819" max="12819" width="4.44140625" style="49" customWidth="1"/>
    <col min="12820" max="12820" width="5.44140625" style="49" bestFit="1" customWidth="1"/>
    <col min="12821" max="12821" width="5.44140625" style="49" customWidth="1"/>
    <col min="12822" max="12822" width="5.109375" style="49" customWidth="1"/>
    <col min="12823" max="13057" width="9" style="49"/>
    <col min="13058" max="13058" width="6.44140625" style="49" bestFit="1" customWidth="1"/>
    <col min="13059" max="13059" width="11.21875" style="49" customWidth="1"/>
    <col min="13060" max="13060" width="5.44140625" style="49" bestFit="1" customWidth="1"/>
    <col min="13061" max="13061" width="5" style="49" customWidth="1"/>
    <col min="13062" max="13062" width="9" style="49"/>
    <col min="13063" max="13063" width="5.44140625" style="49" bestFit="1" customWidth="1"/>
    <col min="13064" max="13064" width="4.44140625" style="49" customWidth="1"/>
    <col min="13065" max="13065" width="5.44140625" style="49" bestFit="1" customWidth="1"/>
    <col min="13066" max="13066" width="5.44140625" style="49" customWidth="1"/>
    <col min="13067" max="13067" width="5.109375" style="49" customWidth="1"/>
    <col min="13068" max="13068" width="9" style="49"/>
    <col min="13069" max="13069" width="6.44140625" style="49" bestFit="1" customWidth="1"/>
    <col min="13070" max="13070" width="11.21875" style="49" customWidth="1"/>
    <col min="13071" max="13071" width="5.44140625" style="49" bestFit="1" customWidth="1"/>
    <col min="13072" max="13072" width="5" style="49" customWidth="1"/>
    <col min="13073" max="13073" width="9" style="49"/>
    <col min="13074" max="13074" width="5.44140625" style="49" bestFit="1" customWidth="1"/>
    <col min="13075" max="13075" width="4.44140625" style="49" customWidth="1"/>
    <col min="13076" max="13076" width="5.44140625" style="49" bestFit="1" customWidth="1"/>
    <col min="13077" max="13077" width="5.44140625" style="49" customWidth="1"/>
    <col min="13078" max="13078" width="5.109375" style="49" customWidth="1"/>
    <col min="13079" max="13313" width="9" style="49"/>
    <col min="13314" max="13314" width="6.44140625" style="49" bestFit="1" customWidth="1"/>
    <col min="13315" max="13315" width="11.21875" style="49" customWidth="1"/>
    <col min="13316" max="13316" width="5.44140625" style="49" bestFit="1" customWidth="1"/>
    <col min="13317" max="13317" width="5" style="49" customWidth="1"/>
    <col min="13318" max="13318" width="9" style="49"/>
    <col min="13319" max="13319" width="5.44140625" style="49" bestFit="1" customWidth="1"/>
    <col min="13320" max="13320" width="4.44140625" style="49" customWidth="1"/>
    <col min="13321" max="13321" width="5.44140625" style="49" bestFit="1" customWidth="1"/>
    <col min="13322" max="13322" width="5.44140625" style="49" customWidth="1"/>
    <col min="13323" max="13323" width="5.109375" style="49" customWidth="1"/>
    <col min="13324" max="13324" width="9" style="49"/>
    <col min="13325" max="13325" width="6.44140625" style="49" bestFit="1" customWidth="1"/>
    <col min="13326" max="13326" width="11.21875" style="49" customWidth="1"/>
    <col min="13327" max="13327" width="5.44140625" style="49" bestFit="1" customWidth="1"/>
    <col min="13328" max="13328" width="5" style="49" customWidth="1"/>
    <col min="13329" max="13329" width="9" style="49"/>
    <col min="13330" max="13330" width="5.44140625" style="49" bestFit="1" customWidth="1"/>
    <col min="13331" max="13331" width="4.44140625" style="49" customWidth="1"/>
    <col min="13332" max="13332" width="5.44140625" style="49" bestFit="1" customWidth="1"/>
    <col min="13333" max="13333" width="5.44140625" style="49" customWidth="1"/>
    <col min="13334" max="13334" width="5.109375" style="49" customWidth="1"/>
    <col min="13335" max="13569" width="9" style="49"/>
    <col min="13570" max="13570" width="6.44140625" style="49" bestFit="1" customWidth="1"/>
    <col min="13571" max="13571" width="11.21875" style="49" customWidth="1"/>
    <col min="13572" max="13572" width="5.44140625" style="49" bestFit="1" customWidth="1"/>
    <col min="13573" max="13573" width="5" style="49" customWidth="1"/>
    <col min="13574" max="13574" width="9" style="49"/>
    <col min="13575" max="13575" width="5.44140625" style="49" bestFit="1" customWidth="1"/>
    <col min="13576" max="13576" width="4.44140625" style="49" customWidth="1"/>
    <col min="13577" max="13577" width="5.44140625" style="49" bestFit="1" customWidth="1"/>
    <col min="13578" max="13578" width="5.44140625" style="49" customWidth="1"/>
    <col min="13579" max="13579" width="5.109375" style="49" customWidth="1"/>
    <col min="13580" max="13580" width="9" style="49"/>
    <col min="13581" max="13581" width="6.44140625" style="49" bestFit="1" customWidth="1"/>
    <col min="13582" max="13582" width="11.21875" style="49" customWidth="1"/>
    <col min="13583" max="13583" width="5.44140625" style="49" bestFit="1" customWidth="1"/>
    <col min="13584" max="13584" width="5" style="49" customWidth="1"/>
    <col min="13585" max="13585" width="9" style="49"/>
    <col min="13586" max="13586" width="5.44140625" style="49" bestFit="1" customWidth="1"/>
    <col min="13587" max="13587" width="4.44140625" style="49" customWidth="1"/>
    <col min="13588" max="13588" width="5.44140625" style="49" bestFit="1" customWidth="1"/>
    <col min="13589" max="13589" width="5.44140625" style="49" customWidth="1"/>
    <col min="13590" max="13590" width="5.109375" style="49" customWidth="1"/>
    <col min="13591" max="13825" width="9" style="49"/>
    <col min="13826" max="13826" width="6.44140625" style="49" bestFit="1" customWidth="1"/>
    <col min="13827" max="13827" width="11.21875" style="49" customWidth="1"/>
    <col min="13828" max="13828" width="5.44140625" style="49" bestFit="1" customWidth="1"/>
    <col min="13829" max="13829" width="5" style="49" customWidth="1"/>
    <col min="13830" max="13830" width="9" style="49"/>
    <col min="13831" max="13831" width="5.44140625" style="49" bestFit="1" customWidth="1"/>
    <col min="13832" max="13832" width="4.44140625" style="49" customWidth="1"/>
    <col min="13833" max="13833" width="5.44140625" style="49" bestFit="1" customWidth="1"/>
    <col min="13834" max="13834" width="5.44140625" style="49" customWidth="1"/>
    <col min="13835" max="13835" width="5.109375" style="49" customWidth="1"/>
    <col min="13836" max="13836" width="9" style="49"/>
    <col min="13837" max="13837" width="6.44140625" style="49" bestFit="1" customWidth="1"/>
    <col min="13838" max="13838" width="11.21875" style="49" customWidth="1"/>
    <col min="13839" max="13839" width="5.44140625" style="49" bestFit="1" customWidth="1"/>
    <col min="13840" max="13840" width="5" style="49" customWidth="1"/>
    <col min="13841" max="13841" width="9" style="49"/>
    <col min="13842" max="13842" width="5.44140625" style="49" bestFit="1" customWidth="1"/>
    <col min="13843" max="13843" width="4.44140625" style="49" customWidth="1"/>
    <col min="13844" max="13844" width="5.44140625" style="49" bestFit="1" customWidth="1"/>
    <col min="13845" max="13845" width="5.44140625" style="49" customWidth="1"/>
    <col min="13846" max="13846" width="5.109375" style="49" customWidth="1"/>
    <col min="13847" max="14081" width="9" style="49"/>
    <col min="14082" max="14082" width="6.44140625" style="49" bestFit="1" customWidth="1"/>
    <col min="14083" max="14083" width="11.21875" style="49" customWidth="1"/>
    <col min="14084" max="14084" width="5.44140625" style="49" bestFit="1" customWidth="1"/>
    <col min="14085" max="14085" width="5" style="49" customWidth="1"/>
    <col min="14086" max="14086" width="9" style="49"/>
    <col min="14087" max="14087" width="5.44140625" style="49" bestFit="1" customWidth="1"/>
    <col min="14088" max="14088" width="4.44140625" style="49" customWidth="1"/>
    <col min="14089" max="14089" width="5.44140625" style="49" bestFit="1" customWidth="1"/>
    <col min="14090" max="14090" width="5.44140625" style="49" customWidth="1"/>
    <col min="14091" max="14091" width="5.109375" style="49" customWidth="1"/>
    <col min="14092" max="14092" width="9" style="49"/>
    <col min="14093" max="14093" width="6.44140625" style="49" bestFit="1" customWidth="1"/>
    <col min="14094" max="14094" width="11.21875" style="49" customWidth="1"/>
    <col min="14095" max="14095" width="5.44140625" style="49" bestFit="1" customWidth="1"/>
    <col min="14096" max="14096" width="5" style="49" customWidth="1"/>
    <col min="14097" max="14097" width="9" style="49"/>
    <col min="14098" max="14098" width="5.44140625" style="49" bestFit="1" customWidth="1"/>
    <col min="14099" max="14099" width="4.44140625" style="49" customWidth="1"/>
    <col min="14100" max="14100" width="5.44140625" style="49" bestFit="1" customWidth="1"/>
    <col min="14101" max="14101" width="5.44140625" style="49" customWidth="1"/>
    <col min="14102" max="14102" width="5.109375" style="49" customWidth="1"/>
    <col min="14103" max="14337" width="9" style="49"/>
    <col min="14338" max="14338" width="6.44140625" style="49" bestFit="1" customWidth="1"/>
    <col min="14339" max="14339" width="11.21875" style="49" customWidth="1"/>
    <col min="14340" max="14340" width="5.44140625" style="49" bestFit="1" customWidth="1"/>
    <col min="14341" max="14341" width="5" style="49" customWidth="1"/>
    <col min="14342" max="14342" width="9" style="49"/>
    <col min="14343" max="14343" width="5.44140625" style="49" bestFit="1" customWidth="1"/>
    <col min="14344" max="14344" width="4.44140625" style="49" customWidth="1"/>
    <col min="14345" max="14345" width="5.44140625" style="49" bestFit="1" customWidth="1"/>
    <col min="14346" max="14346" width="5.44140625" style="49" customWidth="1"/>
    <col min="14347" max="14347" width="5.109375" style="49" customWidth="1"/>
    <col min="14348" max="14348" width="9" style="49"/>
    <col min="14349" max="14349" width="6.44140625" style="49" bestFit="1" customWidth="1"/>
    <col min="14350" max="14350" width="11.21875" style="49" customWidth="1"/>
    <col min="14351" max="14351" width="5.44140625" style="49" bestFit="1" customWidth="1"/>
    <col min="14352" max="14352" width="5" style="49" customWidth="1"/>
    <col min="14353" max="14353" width="9" style="49"/>
    <col min="14354" max="14354" width="5.44140625" style="49" bestFit="1" customWidth="1"/>
    <col min="14355" max="14355" width="4.44140625" style="49" customWidth="1"/>
    <col min="14356" max="14356" width="5.44140625" style="49" bestFit="1" customWidth="1"/>
    <col min="14357" max="14357" width="5.44140625" style="49" customWidth="1"/>
    <col min="14358" max="14358" width="5.109375" style="49" customWidth="1"/>
    <col min="14359" max="14593" width="9" style="49"/>
    <col min="14594" max="14594" width="6.44140625" style="49" bestFit="1" customWidth="1"/>
    <col min="14595" max="14595" width="11.21875" style="49" customWidth="1"/>
    <col min="14596" max="14596" width="5.44140625" style="49" bestFit="1" customWidth="1"/>
    <col min="14597" max="14597" width="5" style="49" customWidth="1"/>
    <col min="14598" max="14598" width="9" style="49"/>
    <col min="14599" max="14599" width="5.44140625" style="49" bestFit="1" customWidth="1"/>
    <col min="14600" max="14600" width="4.44140625" style="49" customWidth="1"/>
    <col min="14601" max="14601" width="5.44140625" style="49" bestFit="1" customWidth="1"/>
    <col min="14602" max="14602" width="5.44140625" style="49" customWidth="1"/>
    <col min="14603" max="14603" width="5.109375" style="49" customWidth="1"/>
    <col min="14604" max="14604" width="9" style="49"/>
    <col min="14605" max="14605" width="6.44140625" style="49" bestFit="1" customWidth="1"/>
    <col min="14606" max="14606" width="11.21875" style="49" customWidth="1"/>
    <col min="14607" max="14607" width="5.44140625" style="49" bestFit="1" customWidth="1"/>
    <col min="14608" max="14608" width="5" style="49" customWidth="1"/>
    <col min="14609" max="14609" width="9" style="49"/>
    <col min="14610" max="14610" width="5.44140625" style="49" bestFit="1" customWidth="1"/>
    <col min="14611" max="14611" width="4.44140625" style="49" customWidth="1"/>
    <col min="14612" max="14612" width="5.44140625" style="49" bestFit="1" customWidth="1"/>
    <col min="14613" max="14613" width="5.44140625" style="49" customWidth="1"/>
    <col min="14614" max="14614" width="5.109375" style="49" customWidth="1"/>
    <col min="14615" max="14849" width="9" style="49"/>
    <col min="14850" max="14850" width="6.44140625" style="49" bestFit="1" customWidth="1"/>
    <col min="14851" max="14851" width="11.21875" style="49" customWidth="1"/>
    <col min="14852" max="14852" width="5.44140625" style="49" bestFit="1" customWidth="1"/>
    <col min="14853" max="14853" width="5" style="49" customWidth="1"/>
    <col min="14854" max="14854" width="9" style="49"/>
    <col min="14855" max="14855" width="5.44140625" style="49" bestFit="1" customWidth="1"/>
    <col min="14856" max="14856" width="4.44140625" style="49" customWidth="1"/>
    <col min="14857" max="14857" width="5.44140625" style="49" bestFit="1" customWidth="1"/>
    <col min="14858" max="14858" width="5.44140625" style="49" customWidth="1"/>
    <col min="14859" max="14859" width="5.109375" style="49" customWidth="1"/>
    <col min="14860" max="14860" width="9" style="49"/>
    <col min="14861" max="14861" width="6.44140625" style="49" bestFit="1" customWidth="1"/>
    <col min="14862" max="14862" width="11.21875" style="49" customWidth="1"/>
    <col min="14863" max="14863" width="5.44140625" style="49" bestFit="1" customWidth="1"/>
    <col min="14864" max="14864" width="5" style="49" customWidth="1"/>
    <col min="14865" max="14865" width="9" style="49"/>
    <col min="14866" max="14866" width="5.44140625" style="49" bestFit="1" customWidth="1"/>
    <col min="14867" max="14867" width="4.44140625" style="49" customWidth="1"/>
    <col min="14868" max="14868" width="5.44140625" style="49" bestFit="1" customWidth="1"/>
    <col min="14869" max="14869" width="5.44140625" style="49" customWidth="1"/>
    <col min="14870" max="14870" width="5.109375" style="49" customWidth="1"/>
    <col min="14871" max="15105" width="9" style="49"/>
    <col min="15106" max="15106" width="6.44140625" style="49" bestFit="1" customWidth="1"/>
    <col min="15107" max="15107" width="11.21875" style="49" customWidth="1"/>
    <col min="15108" max="15108" width="5.44140625" style="49" bestFit="1" customWidth="1"/>
    <col min="15109" max="15109" width="5" style="49" customWidth="1"/>
    <col min="15110" max="15110" width="9" style="49"/>
    <col min="15111" max="15111" width="5.44140625" style="49" bestFit="1" customWidth="1"/>
    <col min="15112" max="15112" width="4.44140625" style="49" customWidth="1"/>
    <col min="15113" max="15113" width="5.44140625" style="49" bestFit="1" customWidth="1"/>
    <col min="15114" max="15114" width="5.44140625" style="49" customWidth="1"/>
    <col min="15115" max="15115" width="5.109375" style="49" customWidth="1"/>
    <col min="15116" max="15116" width="9" style="49"/>
    <col min="15117" max="15117" width="6.44140625" style="49" bestFit="1" customWidth="1"/>
    <col min="15118" max="15118" width="11.21875" style="49" customWidth="1"/>
    <col min="15119" max="15119" width="5.44140625" style="49" bestFit="1" customWidth="1"/>
    <col min="15120" max="15120" width="5" style="49" customWidth="1"/>
    <col min="15121" max="15121" width="9" style="49"/>
    <col min="15122" max="15122" width="5.44140625" style="49" bestFit="1" customWidth="1"/>
    <col min="15123" max="15123" width="4.44140625" style="49" customWidth="1"/>
    <col min="15124" max="15124" width="5.44140625" style="49" bestFit="1" customWidth="1"/>
    <col min="15125" max="15125" width="5.44140625" style="49" customWidth="1"/>
    <col min="15126" max="15126" width="5.109375" style="49" customWidth="1"/>
    <col min="15127" max="15361" width="9" style="49"/>
    <col min="15362" max="15362" width="6.44140625" style="49" bestFit="1" customWidth="1"/>
    <col min="15363" max="15363" width="11.21875" style="49" customWidth="1"/>
    <col min="15364" max="15364" width="5.44140625" style="49" bestFit="1" customWidth="1"/>
    <col min="15365" max="15365" width="5" style="49" customWidth="1"/>
    <col min="15366" max="15366" width="9" style="49"/>
    <col min="15367" max="15367" width="5.44140625" style="49" bestFit="1" customWidth="1"/>
    <col min="15368" max="15368" width="4.44140625" style="49" customWidth="1"/>
    <col min="15369" max="15369" width="5.44140625" style="49" bestFit="1" customWidth="1"/>
    <col min="15370" max="15370" width="5.44140625" style="49" customWidth="1"/>
    <col min="15371" max="15371" width="5.109375" style="49" customWidth="1"/>
    <col min="15372" max="15372" width="9" style="49"/>
    <col min="15373" max="15373" width="6.44140625" style="49" bestFit="1" customWidth="1"/>
    <col min="15374" max="15374" width="11.21875" style="49" customWidth="1"/>
    <col min="15375" max="15375" width="5.44140625" style="49" bestFit="1" customWidth="1"/>
    <col min="15376" max="15376" width="5" style="49" customWidth="1"/>
    <col min="15377" max="15377" width="9" style="49"/>
    <col min="15378" max="15378" width="5.44140625" style="49" bestFit="1" customWidth="1"/>
    <col min="15379" max="15379" width="4.44140625" style="49" customWidth="1"/>
    <col min="15380" max="15380" width="5.44140625" style="49" bestFit="1" customWidth="1"/>
    <col min="15381" max="15381" width="5.44140625" style="49" customWidth="1"/>
    <col min="15382" max="15382" width="5.109375" style="49" customWidth="1"/>
    <col min="15383" max="15617" width="9" style="49"/>
    <col min="15618" max="15618" width="6.44140625" style="49" bestFit="1" customWidth="1"/>
    <col min="15619" max="15619" width="11.21875" style="49" customWidth="1"/>
    <col min="15620" max="15620" width="5.44140625" style="49" bestFit="1" customWidth="1"/>
    <col min="15621" max="15621" width="5" style="49" customWidth="1"/>
    <col min="15622" max="15622" width="9" style="49"/>
    <col min="15623" max="15623" width="5.44140625" style="49" bestFit="1" customWidth="1"/>
    <col min="15624" max="15624" width="4.44140625" style="49" customWidth="1"/>
    <col min="15625" max="15625" width="5.44140625" style="49" bestFit="1" customWidth="1"/>
    <col min="15626" max="15626" width="5.44140625" style="49" customWidth="1"/>
    <col min="15627" max="15627" width="5.109375" style="49" customWidth="1"/>
    <col min="15628" max="15628" width="9" style="49"/>
    <col min="15629" max="15629" width="6.44140625" style="49" bestFit="1" customWidth="1"/>
    <col min="15630" max="15630" width="11.21875" style="49" customWidth="1"/>
    <col min="15631" max="15631" width="5.44140625" style="49" bestFit="1" customWidth="1"/>
    <col min="15632" max="15632" width="5" style="49" customWidth="1"/>
    <col min="15633" max="15633" width="9" style="49"/>
    <col min="15634" max="15634" width="5.44140625" style="49" bestFit="1" customWidth="1"/>
    <col min="15635" max="15635" width="4.44140625" style="49" customWidth="1"/>
    <col min="15636" max="15636" width="5.44140625" style="49" bestFit="1" customWidth="1"/>
    <col min="15637" max="15637" width="5.44140625" style="49" customWidth="1"/>
    <col min="15638" max="15638" width="5.109375" style="49" customWidth="1"/>
    <col min="15639" max="15873" width="9" style="49"/>
    <col min="15874" max="15874" width="6.44140625" style="49" bestFit="1" customWidth="1"/>
    <col min="15875" max="15875" width="11.21875" style="49" customWidth="1"/>
    <col min="15876" max="15876" width="5.44140625" style="49" bestFit="1" customWidth="1"/>
    <col min="15877" max="15877" width="5" style="49" customWidth="1"/>
    <col min="15878" max="15878" width="9" style="49"/>
    <col min="15879" max="15879" width="5.44140625" style="49" bestFit="1" customWidth="1"/>
    <col min="15880" max="15880" width="4.44140625" style="49" customWidth="1"/>
    <col min="15881" max="15881" width="5.44140625" style="49" bestFit="1" customWidth="1"/>
    <col min="15882" max="15882" width="5.44140625" style="49" customWidth="1"/>
    <col min="15883" max="15883" width="5.109375" style="49" customWidth="1"/>
    <col min="15884" max="15884" width="9" style="49"/>
    <col min="15885" max="15885" width="6.44140625" style="49" bestFit="1" customWidth="1"/>
    <col min="15886" max="15886" width="11.21875" style="49" customWidth="1"/>
    <col min="15887" max="15887" width="5.44140625" style="49" bestFit="1" customWidth="1"/>
    <col min="15888" max="15888" width="5" style="49" customWidth="1"/>
    <col min="15889" max="15889" width="9" style="49"/>
    <col min="15890" max="15890" width="5.44140625" style="49" bestFit="1" customWidth="1"/>
    <col min="15891" max="15891" width="4.44140625" style="49" customWidth="1"/>
    <col min="15892" max="15892" width="5.44140625" style="49" bestFit="1" customWidth="1"/>
    <col min="15893" max="15893" width="5.44140625" style="49" customWidth="1"/>
    <col min="15894" max="15894" width="5.109375" style="49" customWidth="1"/>
    <col min="15895" max="16129" width="9" style="49"/>
    <col min="16130" max="16130" width="6.44140625" style="49" bestFit="1" customWidth="1"/>
    <col min="16131" max="16131" width="11.21875" style="49" customWidth="1"/>
    <col min="16132" max="16132" width="5.44140625" style="49" bestFit="1" customWidth="1"/>
    <col min="16133" max="16133" width="5" style="49" customWidth="1"/>
    <col min="16134" max="16134" width="9" style="49"/>
    <col min="16135" max="16135" width="5.44140625" style="49" bestFit="1" customWidth="1"/>
    <col min="16136" max="16136" width="4.44140625" style="49" customWidth="1"/>
    <col min="16137" max="16137" width="5.44140625" style="49" bestFit="1" customWidth="1"/>
    <col min="16138" max="16138" width="5.44140625" style="49" customWidth="1"/>
    <col min="16139" max="16139" width="5.109375" style="49" customWidth="1"/>
    <col min="16140" max="16140" width="9" style="49"/>
    <col min="16141" max="16141" width="6.44140625" style="49" bestFit="1" customWidth="1"/>
    <col min="16142" max="16142" width="11.21875" style="49" customWidth="1"/>
    <col min="16143" max="16143" width="5.44140625" style="49" bestFit="1" customWidth="1"/>
    <col min="16144" max="16144" width="5" style="49" customWidth="1"/>
    <col min="16145" max="16145" width="9" style="49"/>
    <col min="16146" max="16146" width="5.44140625" style="49" bestFit="1" customWidth="1"/>
    <col min="16147" max="16147" width="4.44140625" style="49" customWidth="1"/>
    <col min="16148" max="16148" width="5.44140625" style="49" bestFit="1" customWidth="1"/>
    <col min="16149" max="16149" width="5.44140625" style="49" customWidth="1"/>
    <col min="16150" max="16150" width="5.109375" style="49" customWidth="1"/>
    <col min="16151" max="16384" width="9" style="49"/>
  </cols>
  <sheetData>
    <row r="1" spans="1:22" ht="21" x14ac:dyDescent="0.2">
      <c r="A1" s="272" t="s">
        <v>105</v>
      </c>
      <c r="B1" s="272"/>
      <c r="C1" s="272"/>
      <c r="D1" s="272"/>
      <c r="E1" s="272"/>
      <c r="F1" s="272"/>
      <c r="G1" s="272"/>
      <c r="H1" s="272"/>
      <c r="I1" s="272"/>
      <c r="J1" s="272"/>
      <c r="K1" s="63"/>
      <c r="L1" s="66"/>
      <c r="M1" s="272" t="s">
        <v>105</v>
      </c>
      <c r="N1" s="272"/>
      <c r="O1" s="272"/>
      <c r="P1" s="272"/>
      <c r="Q1" s="272"/>
      <c r="R1" s="272"/>
      <c r="S1" s="272"/>
      <c r="T1" s="272"/>
      <c r="U1" s="272"/>
      <c r="V1" s="272"/>
    </row>
    <row r="2" spans="1:22" s="50" customFormat="1" ht="69" customHeight="1" thickBot="1" x14ac:dyDescent="0.25">
      <c r="A2" s="273" t="s">
        <v>157</v>
      </c>
      <c r="B2" s="274"/>
      <c r="C2" s="274"/>
      <c r="D2" s="274"/>
      <c r="E2" s="274"/>
      <c r="F2" s="274"/>
      <c r="G2" s="274"/>
      <c r="H2" s="274"/>
      <c r="I2" s="274"/>
      <c r="J2" s="274"/>
      <c r="K2" s="65"/>
      <c r="L2" s="67"/>
      <c r="M2" s="273" t="s">
        <v>157</v>
      </c>
      <c r="N2" s="274"/>
      <c r="O2" s="274"/>
      <c r="P2" s="274"/>
      <c r="Q2" s="274"/>
      <c r="R2" s="274"/>
      <c r="S2" s="274"/>
      <c r="T2" s="274"/>
      <c r="U2" s="274"/>
      <c r="V2" s="274"/>
    </row>
    <row r="3" spans="1:22" ht="47.25" customHeight="1" thickBot="1" x14ac:dyDescent="0.25">
      <c r="A3" s="114" t="s">
        <v>14</v>
      </c>
      <c r="B3" s="115" t="s">
        <v>106</v>
      </c>
      <c r="C3" s="114" t="s">
        <v>87</v>
      </c>
      <c r="D3" s="115" t="s">
        <v>107</v>
      </c>
      <c r="E3" s="268" t="s">
        <v>158</v>
      </c>
      <c r="F3" s="269"/>
      <c r="G3" s="269"/>
      <c r="H3" s="269"/>
      <c r="I3" s="269"/>
      <c r="J3" s="271"/>
      <c r="K3" s="51"/>
      <c r="L3" s="68"/>
      <c r="M3" s="114" t="s">
        <v>14</v>
      </c>
      <c r="N3" s="115" t="s">
        <v>106</v>
      </c>
      <c r="O3" s="114" t="s">
        <v>87</v>
      </c>
      <c r="P3" s="115" t="s">
        <v>107</v>
      </c>
      <c r="Q3" s="268" t="s">
        <v>158</v>
      </c>
      <c r="R3" s="269"/>
      <c r="S3" s="269"/>
      <c r="T3" s="269"/>
      <c r="U3" s="269"/>
      <c r="V3" s="271"/>
    </row>
    <row r="4" spans="1:22" ht="26.25" customHeight="1" thickBot="1" x14ac:dyDescent="0.25">
      <c r="L4" s="68"/>
    </row>
    <row r="5" spans="1:22" ht="33.75" customHeight="1" thickBot="1" x14ac:dyDescent="0.25">
      <c r="A5" s="268" t="s">
        <v>108</v>
      </c>
      <c r="B5" s="269"/>
      <c r="C5" s="270"/>
      <c r="D5" s="269"/>
      <c r="E5" s="269"/>
      <c r="F5" s="269"/>
      <c r="G5" s="269"/>
      <c r="H5" s="269"/>
      <c r="I5" s="269"/>
      <c r="J5" s="271"/>
      <c r="K5" s="51"/>
      <c r="L5" s="68"/>
      <c r="M5" s="268" t="s">
        <v>108</v>
      </c>
      <c r="N5" s="269"/>
      <c r="O5" s="270"/>
      <c r="P5" s="269"/>
      <c r="Q5" s="269"/>
      <c r="R5" s="269"/>
      <c r="S5" s="269"/>
      <c r="T5" s="269"/>
      <c r="U5" s="269"/>
      <c r="V5" s="271"/>
    </row>
    <row r="6" spans="1:22" ht="22.5" customHeight="1" thickBot="1" x14ac:dyDescent="0.25">
      <c r="L6" s="68"/>
    </row>
    <row r="7" spans="1:22" s="51" customFormat="1" ht="33.75" customHeight="1" x14ac:dyDescent="0.2">
      <c r="A7" s="52" t="s">
        <v>109</v>
      </c>
      <c r="B7" s="113" t="s">
        <v>134</v>
      </c>
      <c r="C7" s="275" t="s">
        <v>110</v>
      </c>
      <c r="D7" s="275"/>
      <c r="E7" s="275"/>
      <c r="F7" s="53" t="s">
        <v>46</v>
      </c>
      <c r="G7" s="276" t="s">
        <v>111</v>
      </c>
      <c r="H7" s="277"/>
      <c r="I7" s="278"/>
      <c r="J7" s="70" t="s">
        <v>112</v>
      </c>
      <c r="L7" s="69"/>
      <c r="M7" s="52" t="s">
        <v>109</v>
      </c>
      <c r="N7" s="113" t="s">
        <v>134</v>
      </c>
      <c r="O7" s="275" t="s">
        <v>110</v>
      </c>
      <c r="P7" s="275"/>
      <c r="Q7" s="275"/>
      <c r="R7" s="53" t="s">
        <v>46</v>
      </c>
      <c r="S7" s="276" t="s">
        <v>111</v>
      </c>
      <c r="T7" s="277"/>
      <c r="U7" s="278"/>
      <c r="V7" s="70" t="s">
        <v>112</v>
      </c>
    </row>
    <row r="8" spans="1:22" ht="33.75" customHeight="1" x14ac:dyDescent="0.2">
      <c r="A8" s="54">
        <v>1</v>
      </c>
      <c r="B8" s="55"/>
      <c r="C8" s="279"/>
      <c r="D8" s="279"/>
      <c r="E8" s="279"/>
      <c r="F8" s="55"/>
      <c r="G8" s="279"/>
      <c r="H8" s="279"/>
      <c r="I8" s="280"/>
      <c r="J8" s="56"/>
      <c r="L8" s="68"/>
      <c r="M8" s="54">
        <v>1</v>
      </c>
      <c r="N8" s="55"/>
      <c r="O8" s="279"/>
      <c r="P8" s="279"/>
      <c r="Q8" s="279"/>
      <c r="R8" s="55"/>
      <c r="S8" s="279"/>
      <c r="T8" s="279"/>
      <c r="U8" s="280"/>
      <c r="V8" s="56"/>
    </row>
    <row r="9" spans="1:22" ht="33.75" customHeight="1" x14ac:dyDescent="0.2">
      <c r="A9" s="54">
        <v>2</v>
      </c>
      <c r="B9" s="55"/>
      <c r="C9" s="279"/>
      <c r="D9" s="279"/>
      <c r="E9" s="279"/>
      <c r="F9" s="55"/>
      <c r="G9" s="279"/>
      <c r="H9" s="279"/>
      <c r="I9" s="280"/>
      <c r="J9" s="56"/>
      <c r="L9" s="68"/>
      <c r="M9" s="54">
        <v>2</v>
      </c>
      <c r="N9" s="55"/>
      <c r="O9" s="279"/>
      <c r="P9" s="279"/>
      <c r="Q9" s="279"/>
      <c r="R9" s="55"/>
      <c r="S9" s="279"/>
      <c r="T9" s="279"/>
      <c r="U9" s="280"/>
      <c r="V9" s="56"/>
    </row>
    <row r="10" spans="1:22" ht="33.75" customHeight="1" x14ac:dyDescent="0.2">
      <c r="A10" s="54">
        <v>3</v>
      </c>
      <c r="B10" s="55"/>
      <c r="C10" s="279"/>
      <c r="D10" s="279"/>
      <c r="E10" s="279"/>
      <c r="F10" s="55"/>
      <c r="G10" s="279"/>
      <c r="H10" s="279"/>
      <c r="I10" s="280"/>
      <c r="J10" s="56"/>
      <c r="L10" s="68"/>
      <c r="M10" s="54">
        <v>3</v>
      </c>
      <c r="N10" s="55"/>
      <c r="O10" s="279"/>
      <c r="P10" s="279"/>
      <c r="Q10" s="279"/>
      <c r="R10" s="55"/>
      <c r="S10" s="279"/>
      <c r="T10" s="279"/>
      <c r="U10" s="280"/>
      <c r="V10" s="56"/>
    </row>
    <row r="11" spans="1:22" ht="33.75" customHeight="1" thickBot="1" x14ac:dyDescent="0.25">
      <c r="A11" s="57">
        <v>4</v>
      </c>
      <c r="B11" s="58"/>
      <c r="C11" s="282"/>
      <c r="D11" s="282"/>
      <c r="E11" s="282"/>
      <c r="F11" s="58"/>
      <c r="G11" s="282"/>
      <c r="H11" s="282"/>
      <c r="I11" s="283"/>
      <c r="J11" s="59"/>
      <c r="L11" s="68"/>
      <c r="M11" s="57">
        <v>4</v>
      </c>
      <c r="N11" s="58"/>
      <c r="O11" s="282"/>
      <c r="P11" s="282"/>
      <c r="Q11" s="282"/>
      <c r="R11" s="58"/>
      <c r="S11" s="282"/>
      <c r="T11" s="282"/>
      <c r="U11" s="283"/>
      <c r="V11" s="59"/>
    </row>
    <row r="12" spans="1:22" ht="37.5" customHeight="1" x14ac:dyDescent="0.2">
      <c r="A12" s="281" t="s">
        <v>159</v>
      </c>
      <c r="B12" s="281"/>
      <c r="C12" s="281"/>
      <c r="D12" s="281"/>
      <c r="E12" s="281"/>
      <c r="F12" s="281"/>
      <c r="G12" s="281"/>
      <c r="H12" s="281"/>
      <c r="I12" s="281"/>
      <c r="J12" s="281"/>
      <c r="K12" s="64"/>
      <c r="L12" s="68"/>
      <c r="M12" s="281" t="s">
        <v>159</v>
      </c>
      <c r="N12" s="281"/>
      <c r="O12" s="281"/>
      <c r="P12" s="281"/>
      <c r="Q12" s="281"/>
      <c r="R12" s="281"/>
      <c r="S12" s="281"/>
      <c r="T12" s="281"/>
      <c r="U12" s="281"/>
      <c r="V12" s="281"/>
    </row>
    <row r="13" spans="1:22" ht="30" customHeight="1" x14ac:dyDescent="0.2">
      <c r="D13" s="60" t="s">
        <v>113</v>
      </c>
      <c r="E13" s="61"/>
      <c r="F13" s="61"/>
      <c r="G13" s="61"/>
      <c r="H13" s="62"/>
      <c r="I13" s="62"/>
      <c r="J13" s="61"/>
      <c r="L13" s="68"/>
      <c r="P13" s="60" t="s">
        <v>113</v>
      </c>
      <c r="Q13" s="61"/>
      <c r="R13" s="61"/>
      <c r="S13" s="61"/>
      <c r="T13" s="62"/>
      <c r="U13" s="62"/>
      <c r="V13" s="61"/>
    </row>
    <row r="14" spans="1:22" x14ac:dyDescent="0.2">
      <c r="L14" s="68"/>
    </row>
  </sheetData>
  <sheetProtection password="D1C8" sheet="1" objects="1" scenarios="1"/>
  <mergeCells count="32">
    <mergeCell ref="C9:E9"/>
    <mergeCell ref="G9:I9"/>
    <mergeCell ref="O9:Q9"/>
    <mergeCell ref="S9:U9"/>
    <mergeCell ref="A12:J12"/>
    <mergeCell ref="M12:V12"/>
    <mergeCell ref="C10:E10"/>
    <mergeCell ref="G10:I10"/>
    <mergeCell ref="O10:Q10"/>
    <mergeCell ref="S10:U10"/>
    <mergeCell ref="C11:E11"/>
    <mergeCell ref="G11:I11"/>
    <mergeCell ref="O11:Q11"/>
    <mergeCell ref="S11:U11"/>
    <mergeCell ref="C7:E7"/>
    <mergeCell ref="G7:I7"/>
    <mergeCell ref="O7:Q7"/>
    <mergeCell ref="S7:U7"/>
    <mergeCell ref="C8:E8"/>
    <mergeCell ref="G8:I8"/>
    <mergeCell ref="O8:Q8"/>
    <mergeCell ref="S8:U8"/>
    <mergeCell ref="A5:B5"/>
    <mergeCell ref="C5:J5"/>
    <mergeCell ref="M5:N5"/>
    <mergeCell ref="O5:V5"/>
    <mergeCell ref="A1:J1"/>
    <mergeCell ref="M1:V1"/>
    <mergeCell ref="A2:J2"/>
    <mergeCell ref="M2:V2"/>
    <mergeCell ref="E3:J3"/>
    <mergeCell ref="Q3:V3"/>
  </mergeCells>
  <phoneticPr fontId="1"/>
  <pageMargins left="0.70866141732283472" right="0.70866141732283472" top="1.3385826771653544" bottom="0.74803149606299213" header="0.31496062992125984" footer="0.31496062992125984"/>
  <pageSetup paperSize="13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申込一覧</vt:lpstr>
      <vt:lpstr>個人種目申込</vt:lpstr>
      <vt:lpstr>ﾘﾚｰ申込</vt:lpstr>
      <vt:lpstr>Ｒｵｰﾀﾞｰ用紙</vt:lpstr>
      <vt:lpstr>Ｒｵｰﾀﾞｰ用紙!Print_Area</vt:lpstr>
      <vt:lpstr>ﾘﾚｰ申込!Print_Area</vt:lpstr>
      <vt:lpstr>個人種目申込!Print_Area</vt:lpstr>
      <vt:lpstr>申込一覧!Print_Area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2024-03-29T10:37:48Z</dcterms:modified>
</cp:coreProperties>
</file>