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'女子申込'!$A$2:$Y$35</definedName>
    <definedName name="_xlnm.Print_Area" localSheetId="1">'男子申込'!$A$2:$Y$35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I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I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<sst xmlns="http://schemas.openxmlformats.org/spreadsheetml/2006/main" count="864" uniqueCount="547">
  <si>
    <t>氏</t>
  </si>
  <si>
    <t>名</t>
  </si>
  <si>
    <t>分</t>
  </si>
  <si>
    <t>名(ｶﾅ)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</si>
  <si>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</si>
  <si>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</si>
  <si>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</si>
  <si>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</si>
  <si>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</si>
  <si>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</si>
  <si>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</si>
  <si>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</si>
  <si>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</si>
  <si>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</si>
  <si>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</si>
  <si>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</si>
  <si>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</si>
  <si>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</si>
  <si>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</si>
  <si>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</si>
  <si>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</si>
  <si>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○○は学校名</t>
  </si>
  <si>
    <t>種目</t>
  </si>
  <si>
    <t>男子</t>
  </si>
  <si>
    <t>No</t>
  </si>
  <si>
    <t>TeamName</t>
  </si>
  <si>
    <t>Code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</si>
  <si>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</si>
  <si>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</si>
  <si>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</si>
  <si>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</si>
  <si>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</si>
  <si>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</si>
  <si>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</si>
  <si>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</si>
  <si>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</si>
  <si>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</si>
  <si>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</si>
  <si>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</si>
  <si>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</si>
  <si>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</si>
  <si>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</si>
  <si>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</si>
  <si>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</si>
  <si>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</si>
  <si>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</si>
  <si>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</si>
  <si>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</si>
  <si>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</si>
  <si>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</si>
  <si>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</si>
  <si>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</si>
  <si>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</si>
  <si>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メール本文</t>
  </si>
  <si>
    <t>学校名・申込責任者氏名・緊急連絡用携帯番号</t>
  </si>
  <si>
    <t>添付ファイル</t>
  </si>
  <si>
    <t>リレー
○印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</si>
  <si>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</si>
  <si>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</si>
  <si>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</si>
  <si>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</si>
  <si>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</si>
  <si>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</si>
  <si>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</si>
  <si>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</si>
  <si>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</si>
  <si>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</si>
  <si>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</si>
  <si>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</si>
  <si>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オープン種目申込②</t>
  </si>
  <si>
    <t>姓</t>
  </si>
  <si>
    <t>姓(ｶﾅ)</t>
  </si>
  <si>
    <t>申込責任者</t>
  </si>
  <si>
    <t>所属
コード</t>
  </si>
  <si>
    <t>所属所在地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</si>
  <si>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</si>
  <si>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</si>
  <si>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</si>
  <si>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</si>
  <si>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</si>
  <si>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</si>
  <si>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</si>
  <si>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</si>
  <si>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</si>
  <si>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</si>
  <si>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</si>
  <si>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</si>
  <si>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</si>
  <si>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兵庫リレー○○高</t>
  </si>
  <si>
    <t>koukou@haaa.jp</t>
  </si>
  <si>
    <t>このファイルを添付・ファイル名：［学校番号○○高.xls］とする</t>
  </si>
  <si>
    <t>高校生</t>
  </si>
  <si>
    <t>登録
番号</t>
  </si>
  <si>
    <t>高校5000m</t>
  </si>
  <si>
    <t>01104</t>
  </si>
  <si>
    <t>ｹﾝｱﾏｶﾞｻｷｺｳ</t>
  </si>
  <si>
    <t>ﾋｮｳｺﾞｺｳ</t>
  </si>
  <si>
    <t>ｵﾉｺｳ</t>
  </si>
  <si>
    <t>ﾆｼﾜｷｺｳ</t>
  </si>
  <si>
    <t>ﾋﾒｼﾞｺｳ</t>
  </si>
  <si>
    <t>ｼｶﾏｺｳ</t>
  </si>
  <si>
    <t>兵庫</t>
  </si>
  <si>
    <t>高校生男子</t>
  </si>
  <si>
    <t>府県ｺｰﾄﾞ</t>
  </si>
  <si>
    <t>府県</t>
  </si>
  <si>
    <t>秒</t>
  </si>
  <si>
    <t>1/100</t>
  </si>
  <si>
    <t>DATA用5桁</t>
  </si>
  <si>
    <t>高校生女子</t>
  </si>
  <si>
    <t>赤色のセル部分(ﾘﾚｰ記録以外)は男子申込書に入力または選択してください。
赤色部分(未入力項目)のないように注意してください。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</si>
  <si>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</si>
  <si>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</si>
  <si>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</si>
  <si>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</si>
  <si>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</si>
  <si>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</si>
  <si>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</si>
  <si>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</si>
  <si>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</si>
  <si>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</si>
  <si>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</si>
  <si>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</si>
  <si>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</si>
  <si>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</si>
  <si>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</si>
  <si>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</si>
  <si>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</si>
  <si>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</si>
  <si>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</si>
  <si>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</si>
  <si>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</si>
  <si>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</si>
  <si>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</si>
  <si>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</si>
  <si>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</si>
  <si>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</si>
  <si>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</si>
  <si>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</si>
  <si>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</si>
  <si>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</si>
  <si>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</si>
  <si>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</si>
  <si>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</si>
  <si>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</si>
  <si>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</si>
  <si>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</si>
  <si>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</si>
  <si>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</si>
  <si>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</si>
  <si>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芦屋高</t>
  </si>
  <si>
    <t>甲南高</t>
  </si>
  <si>
    <t>東灘高</t>
  </si>
  <si>
    <t>甲南女高</t>
  </si>
  <si>
    <t>灘高</t>
  </si>
  <si>
    <t>六甲アイ高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</si>
  <si>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</si>
  <si>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</si>
  <si>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</si>
  <si>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</si>
  <si>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</si>
  <si>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</si>
  <si>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</si>
  <si>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</si>
  <si>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</si>
  <si>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</si>
  <si>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</si>
  <si>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</si>
  <si>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</si>
  <si>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</si>
  <si>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</si>
  <si>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兵庫商高</t>
  </si>
  <si>
    <t>神院大附高</t>
  </si>
  <si>
    <t>兵庫工高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</si>
  <si>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</si>
  <si>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</si>
  <si>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</si>
  <si>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</si>
  <si>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</si>
  <si>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</si>
  <si>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</si>
  <si>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</si>
  <si>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</si>
  <si>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</si>
  <si>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</si>
  <si>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</si>
  <si>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啓明高</t>
  </si>
  <si>
    <t>須磨友が丘高</t>
  </si>
  <si>
    <t>北須磨高</t>
  </si>
  <si>
    <t>神戸国際附高</t>
  </si>
  <si>
    <t>舞子高</t>
  </si>
  <si>
    <t>星陵高</t>
  </si>
  <si>
    <t>神戸商高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</si>
  <si>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</si>
  <si>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</si>
  <si>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</si>
  <si>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</si>
  <si>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</si>
  <si>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</si>
  <si>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</si>
  <si>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</si>
  <si>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</si>
  <si>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</si>
  <si>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</si>
  <si>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</si>
  <si>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</si>
  <si>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</si>
  <si>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</si>
  <si>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</si>
  <si>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</si>
  <si>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</si>
  <si>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</si>
  <si>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</si>
  <si>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</si>
  <si>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</si>
  <si>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</si>
  <si>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</si>
  <si>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</si>
  <si>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</si>
  <si>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</si>
  <si>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</si>
  <si>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</si>
  <si>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</si>
  <si>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</si>
  <si>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</si>
  <si>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</si>
  <si>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</si>
  <si>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</si>
  <si>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</si>
  <si>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</si>
  <si>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</si>
  <si>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</si>
  <si>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</si>
  <si>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</si>
  <si>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</si>
  <si>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</si>
  <si>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</si>
  <si>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</si>
  <si>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播磨高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</si>
  <si>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</si>
  <si>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</si>
  <si>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</si>
  <si>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</si>
  <si>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</si>
  <si>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</si>
  <si>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</si>
  <si>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</si>
  <si>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</si>
  <si>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</si>
  <si>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</si>
  <si>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</si>
  <si>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</si>
  <si>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</si>
  <si>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</si>
  <si>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</si>
  <si>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</si>
  <si>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</si>
  <si>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</si>
  <si>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</si>
  <si>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</si>
  <si>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</si>
  <si>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</si>
  <si>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</si>
  <si>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</si>
  <si>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</si>
  <si>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</si>
  <si>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</si>
  <si>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</si>
  <si>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</si>
  <si>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</si>
  <si>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</si>
  <si>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丹南高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</si>
  <si>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</si>
  <si>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</si>
  <si>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</si>
  <si>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</si>
  <si>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</si>
  <si>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</si>
  <si>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</si>
  <si>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</si>
  <si>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大屋高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</si>
  <si>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</si>
  <si>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</si>
  <si>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</si>
  <si>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</si>
  <si>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</si>
  <si>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</si>
  <si>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</si>
  <si>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</si>
  <si>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</si>
  <si>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</si>
  <si>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</si>
  <si>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</si>
  <si>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</si>
  <si>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</si>
  <si>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東浦高</t>
  </si>
  <si>
    <t>淡路高</t>
  </si>
  <si>
    <t>一宮高</t>
  </si>
  <si>
    <t>淡路三原高</t>
  </si>
  <si>
    <t>[阪神地区]</t>
  </si>
  <si>
    <t>[神戸地区]</t>
  </si>
  <si>
    <t>[東播地区]</t>
  </si>
  <si>
    <t>[西播地区]</t>
  </si>
  <si>
    <t>[丹有地区]</t>
  </si>
  <si>
    <t>[但馬地区]</t>
  </si>
  <si>
    <t>[淡路地区]</t>
  </si>
  <si>
    <t>ｼｱﾏｶﾞｻｷｺｳ</t>
  </si>
  <si>
    <t>ｱﾏｶﾞｻｷﾆｼｺｳ</t>
  </si>
  <si>
    <t>ｱﾏｶﾞｻｷｷﾀｺｳ</t>
  </si>
  <si>
    <t>ｱﾏｶﾞｻｷｲﾅｿﾞﾉｺｳ</t>
  </si>
  <si>
    <t>ｱﾏｶﾞｻｷｵﾀﾞｺｳ</t>
  </si>
  <si>
    <t>ﾑｺﾉｿｳｿｳｺﾞｳｺｳ</t>
  </si>
  <si>
    <t>ｹﾝｱﾏｶﾞｻｷｺｳｺｳ</t>
  </si>
  <si>
    <t>ｿﾉﾀﾞｺｳ</t>
  </si>
  <si>
    <t>ﾕﾘｺｳ</t>
  </si>
  <si>
    <t>ｹﾝﾆｼﾉﾐﾔｺｳ</t>
  </si>
  <si>
    <t>ｼﾆｼﾉﾐﾔｺｳ</t>
  </si>
  <si>
    <t>ﾆｼﾉﾐﾔﾋｶﾞｼｺｳ</t>
  </si>
  <si>
    <t>ﾆｼﾉﾐﾔﾐﾅﾐｺｳ</t>
  </si>
  <si>
    <t>ﾆｼﾉﾐﾔｷﾀｺｳ</t>
  </si>
  <si>
    <t>ﾅﾙｵｺｳ</t>
  </si>
  <si>
    <t>ﾆｼﾉﾐﾔｲﾏﾂﾞｺｳ</t>
  </si>
  <si>
    <t>ﾆｼﾉﾐﾔｶﾌﾞﾄﾔﾏｺｳ</t>
  </si>
  <si>
    <t>ｺｳﾖｳｺｳ</t>
  </si>
  <si>
    <t>ｶﾝｶﾞｸｺｳ</t>
  </si>
  <si>
    <t>ｼﾞｮｶﾞｸｲﾝｺｳ</t>
  </si>
  <si>
    <t>ﾆｶﾞﾜｺｳ</t>
  </si>
  <si>
    <t>ﾎｳﾄｸｺｳ</t>
  </si>
  <si>
    <t>ﾑｺｶﾞﾜﾀﾞｲﾌｺｳ</t>
  </si>
  <si>
    <t>ｺｳｼｴﾝｺｳ</t>
  </si>
  <si>
    <t>ｼｭｸｶﾞﾜｺｳ</t>
  </si>
  <si>
    <t>ｹﾝｲﾀﾐｺｳ</t>
  </si>
  <si>
    <t>ｼｲﾀﾐｺｳ</t>
  </si>
  <si>
    <t>ｲﾀﾐﾆｼｺｳ</t>
  </si>
  <si>
    <t>ｲﾀﾐｷﾀｺｳ</t>
  </si>
  <si>
    <t>ｶﾜﾆｼﾐﾄﾞﾘﾀﾞｲｺｳ</t>
  </si>
  <si>
    <t>ｶﾜﾆｼﾒｲﾎｳｺｳ</t>
  </si>
  <si>
    <t>ｶﾜﾆｼﾎｸﾘｮｳｺｳ</t>
  </si>
  <si>
    <t>ｲﾅｶﾞﾜｺｳ</t>
  </si>
  <si>
    <t>ﾀｶﾗﾂﾞｶｺｳ</t>
  </si>
  <si>
    <t>ﾀｶﾗﾂﾞｶﾋｶﾞｼｺｳ</t>
  </si>
  <si>
    <t>ﾀｶﾗﾂﾞｶﾆｼｺｳ</t>
  </si>
  <si>
    <t>ﾀｶﾗﾂﾞｶｷﾀｺｳ</t>
  </si>
  <si>
    <t>ｺﾊﾞﾔｼｾｲｼﾝｺｳ</t>
  </si>
  <si>
    <t>ｱｼﾔｺｳ</t>
  </si>
  <si>
    <t>ｺｳﾅﾝｺｳ</t>
  </si>
  <si>
    <t>ﾋｶﾞｼﾅﾀﾞｺｳ</t>
  </si>
  <si>
    <t>ｺｳﾅﾝｼﾞｮｺｳ</t>
  </si>
  <si>
    <t>ﾅﾀﾞｺｳ</t>
  </si>
  <si>
    <t>ﾛｯｺｳｱｲｺｳ</t>
  </si>
  <si>
    <t>ｺｳﾍﾞｶｷﾞｺｳ</t>
  </si>
  <si>
    <t>ﾐｶｹﾞｺｳ</t>
  </si>
  <si>
    <t>ﾛｯｺｳｺｳ</t>
  </si>
  <si>
    <t>ｺｳﾍﾞｺｳ</t>
  </si>
  <si>
    <t>ｶｲｾｲｺｳ</t>
  </si>
  <si>
    <t>ｼｮｳｲﾝｺｳ</t>
  </si>
  <si>
    <t>ﾌｷｱｲｺｳ</t>
  </si>
  <si>
    <t>ｺｳﾍﾞﾘｭｳｺｸｺｳ</t>
  </si>
  <si>
    <t>ｺﾍﾞﾀﾞｲｲﾁｺｳ</t>
  </si>
  <si>
    <t>ｼﾝｺｳｶﾞｸｴﾝｺｳ</t>
  </si>
  <si>
    <t>ｼﾝﾜｺｳ</t>
  </si>
  <si>
    <t>ｺｳﾍﾞｷﾀｺｳ</t>
  </si>
  <si>
    <t>ｺｳﾍﾞｺｳﾘｮｳｺｳ</t>
  </si>
  <si>
    <t>ｺｳﾍﾞｺｳﾎｸｺｳ</t>
  </si>
  <si>
    <t>ｺｳﾍﾞｽｽﾞﾗﾝﾀﾞｲｺｳ</t>
  </si>
  <si>
    <t>ﾋｮｳｺﾞｼｮｳｺｳ</t>
  </si>
  <si>
    <t>ｼﾝｲﾝﾀﾞｲﾌｺｳ</t>
  </si>
  <si>
    <t>ﾋｮｳｺﾞｺｳｺｳ</t>
  </si>
  <si>
    <t>ﾕﾒﾉﾀﾞｲｺｳ</t>
  </si>
  <si>
    <t>ﾑﾗﾉｺｳｺｳ</t>
  </si>
  <si>
    <t>ﾅｶﾞﾀｺｳ</t>
  </si>
  <si>
    <t>ﾄｷﾜｺｳ</t>
  </si>
  <si>
    <t>ｺｳﾍﾞｾｲｼﾞｮｳｺｳ</t>
  </si>
  <si>
    <t>ﾉﾀﾞｺｳ</t>
  </si>
  <si>
    <t>ｲｸｴｲｺｳ</t>
  </si>
  <si>
    <t>ﾀｷｶﾞﾜｺｳ</t>
  </si>
  <si>
    <t>ｽﾏｶﾞｸｴﾝｺｳ</t>
  </si>
  <si>
    <t>ｽﾏﾉｳﾗｺｳ</t>
  </si>
  <si>
    <t>ｽﾏﾋｶﾞｼｺｳ</t>
  </si>
  <si>
    <t>ｹｲﾒｲｺｳ</t>
  </si>
  <si>
    <t>ｽﾏﾄﾓｶﾞｵｶｺｳ</t>
  </si>
  <si>
    <t>ｷﾀｽﾏｺｳ</t>
  </si>
  <si>
    <t>ｺｳﾍﾞｺｸｻｲﾌｺｳ</t>
  </si>
  <si>
    <t>ﾏｲｺｺｳ</t>
  </si>
  <si>
    <t>ｾｲﾘｮｳｺｳ</t>
  </si>
  <si>
    <t>ｺｳﾍﾞｼｮｳｺｳ</t>
  </si>
  <si>
    <t>ｱｲﾄｸｺｳ</t>
  </si>
  <si>
    <t>ｲｶﾜﾀﾞﾆｺｳ</t>
  </si>
  <si>
    <t>ｲｶﾜﾀﾞﾆｷﾀｺｳ</t>
  </si>
  <si>
    <t>ｺｳﾍﾞﾀｶﾂｶｺｳ</t>
  </si>
  <si>
    <t>ﾀｷｶﾞﾜﾀﾞｲﾆｺｳ</t>
  </si>
  <si>
    <t>ｺｳﾍﾞﾁｮｳｾﾝｺｳ</t>
  </si>
  <si>
    <t>ｱｶｼｺｳ</t>
  </si>
  <si>
    <t>ｱｶｼﾐﾅﾐｺｳ</t>
  </si>
  <si>
    <t>ｱｶｼｷﾀｺｳ</t>
  </si>
  <si>
    <t>ｱｶｼﾆｼｺｳ</t>
  </si>
  <si>
    <t>ｱｶｼｼﾐｽﾞｺｳ</t>
  </si>
  <si>
    <t>ｱｶｼｼﾞｮｳｻｲｺｳ</t>
  </si>
  <si>
    <t>ｱｶｼｼｮｳｺｳ</t>
  </si>
  <si>
    <t>ﾄｳﾊﾞﾝｺｳｺｳ</t>
  </si>
  <si>
    <t>ｶｺｶﾞﾜﾋｶﾞｼｺｳ</t>
  </si>
  <si>
    <t>ｶｺｶﾞﾜﾆｼｺｳ</t>
  </si>
  <si>
    <t>ｶｺｶﾞﾜｷﾀｺｳ</t>
  </si>
  <si>
    <t>ｶｺｶﾞﾜﾐﾅﾐｺｳ</t>
  </si>
  <si>
    <t>ﾀｶｻｺﾞｺｳ</t>
  </si>
  <si>
    <t>ﾀｶｻｺﾞﾐﾅﾐｺｳ</t>
  </si>
  <si>
    <t>ｼｮｳﾖｳｺｳ</t>
  </si>
  <si>
    <t>ﾊｸﾘｮｳｺｳ</t>
  </si>
  <si>
    <t>ﾋｶﾞｼﾊﾘﾏｺｳ</t>
  </si>
  <si>
    <t>ﾊﾘﾏﾐﾅﾐｺｳ</t>
  </si>
  <si>
    <t>ﾐｷｺｳ</t>
  </si>
  <si>
    <t>ﾐｷﾋｶﾞｼｺｳ</t>
  </si>
  <si>
    <t>ﾐｷｷﾀｺｳ</t>
  </si>
  <si>
    <t>ﾖｶﾜｺｳ</t>
  </si>
  <si>
    <t>ｵﾉｺｳｺｳ</t>
  </si>
  <si>
    <t>ﾔｼﾛｺｳ</t>
  </si>
  <si>
    <t>ﾆｼﾜｷｺｳｺｳ</t>
  </si>
  <si>
    <t>ﾀｶｺｳ</t>
  </si>
  <si>
    <t>ﾎｳｼﾞｮｳｺｳ</t>
  </si>
  <si>
    <t>ﾊﾘﾏﾉｳｺｳ</t>
  </si>
  <si>
    <t>ﾋﾒｼﾞﾍﾞｯｼｮｺｳ</t>
  </si>
  <si>
    <t>ﾋﾒｼﾞﾋｶﾞｼｺｳ</t>
  </si>
  <si>
    <t>ｼﾞｭﾝｼﾝｺｳ</t>
  </si>
  <si>
    <t>ｹﾝﾒｲｺｳ</t>
  </si>
  <si>
    <t>ﾋﾒｼﾞｺｳｺｳ</t>
  </si>
  <si>
    <t>ﾋﾒｼﾞﾆｼｺｳ</t>
  </si>
  <si>
    <t>ﾄｳﾖｳﾀﾞｲﾋﾒｼﾞｺｳ</t>
  </si>
  <si>
    <t>ﾊﾘﾏｺｳ</t>
  </si>
  <si>
    <t>ｺﾄｶﾞｵｶｺｳ</t>
  </si>
  <si>
    <t>ﾋﾒｼﾞｼｮｳｺｳ</t>
  </si>
  <si>
    <t>ｼｶﾏｺｳｺｳ</t>
  </si>
  <si>
    <t>ﾋﾒｼﾞﾐﾅﾐｺｳ</t>
  </si>
  <si>
    <t>ｱﾎﾞｼｺｳ</t>
  </si>
  <si>
    <t>ﾋﾒｼﾞｼｷｻｲｺｳ</t>
  </si>
  <si>
    <t>ｺｳﾃﾞﾗｺｳ</t>
  </si>
  <si>
    <t>ﾋﾉﾓﾄｺｳ</t>
  </si>
  <si>
    <t>ﾌｸｻｷｺｳ</t>
  </si>
  <si>
    <t>ｲﾁｶﾜｺｳ</t>
  </si>
  <si>
    <t>ｶﾝｻﾞｷｺｳ</t>
  </si>
  <si>
    <t>ﾕﾒｻｷｺｳ</t>
  </si>
  <si>
    <t>ｲｴｼﾏｺｳ</t>
  </si>
  <si>
    <t>ﾀｲｼｺｳ</t>
  </si>
  <si>
    <t>ﾀﾂﾉｺｳ</t>
  </si>
  <si>
    <t>ﾀﾂﾉｷﾀｺｳ</t>
  </si>
  <si>
    <t>ｱｲｵｲｺｳ</t>
  </si>
  <si>
    <t>ｱｲｵｲｻﾝｺｳ</t>
  </si>
  <si>
    <t>ｱｺｳｺｳ</t>
  </si>
  <si>
    <t>ｶﾐｺﾞｵﾘｺｳ</t>
  </si>
  <si>
    <t>ｻﾖｳｺｳ</t>
  </si>
  <si>
    <t>ﾔﾏｻｷｺｳ</t>
  </si>
  <si>
    <t>ｲﾜｺｳ</t>
  </si>
  <si>
    <t>ﾁｸﾞｻｺｳ</t>
  </si>
  <si>
    <t>ｹﾝﾘﾂﾀﾞｲﾌｺｳ</t>
  </si>
  <si>
    <t>ｻﾝﾀﾞｺｳ</t>
  </si>
  <si>
    <t>ﾎｸｾﾂｻﾝﾀﾞｺｳ</t>
  </si>
  <si>
    <t>ｱﾘﾏｺｳ</t>
  </si>
  <si>
    <t>ｻﾝﾀﾞｼｮｳｾｲｺｳ</t>
  </si>
  <si>
    <t>ｻｻﾔﾏﾎｳﾒｲｺｳ</t>
  </si>
  <si>
    <t>ｻｻﾔﾏｻﾝｺｳ</t>
  </si>
  <si>
    <t>ﾀﾝﾅﾝｺｳ</t>
  </si>
  <si>
    <t>ｶｲﾊﾞﾗｺｳ</t>
  </si>
  <si>
    <t>ﾋｶﾐｺｳ</t>
  </si>
  <si>
    <t>ﾋｶﾐﾆｼｺｳ</t>
  </si>
  <si>
    <t>ｻﾝﾀﾞｾｲﾘｮｳｺｳ</t>
  </si>
  <si>
    <t>ｻﾝﾀﾞｼｮｳｳﾝｶﾝｺｳ</t>
  </si>
  <si>
    <t>ｲｸﾉｺｳ</t>
  </si>
  <si>
    <t>ﾜﾀﾞﾔﾏｺｳ</t>
  </si>
  <si>
    <t>ﾖｳｶｺｳ</t>
  </si>
  <si>
    <t>ｵｵﾔｺｳ</t>
  </si>
  <si>
    <t>ﾀｼﾞﾏﾉｳｺｳ</t>
  </si>
  <si>
    <t>ﾋﾀﾞｶｺｳ</t>
  </si>
  <si>
    <t>ｲｽﾞｼｺｳ</t>
  </si>
  <si>
    <t>ﾄﾖｵｶｺｳ</t>
  </si>
  <si>
    <t>ﾄﾖｵｶｿｳｺﾞｳｺｳ</t>
  </si>
  <si>
    <t>ｷﾝｷﾀﾞｲﾄﾖｵｶｺｳ</t>
  </si>
  <si>
    <t>ﾑﾗｵｶｺｳ</t>
  </si>
  <si>
    <t>ｶｽﾐｺｳ</t>
  </si>
  <si>
    <t>ﾊﾏｻｶｺｳ</t>
  </si>
  <si>
    <t>ｲｸﾉｶﾞｸｴﾝｺｳ</t>
  </si>
  <si>
    <t>ｽﾓﾄｺｳ</t>
  </si>
  <si>
    <t>ｽﾓﾄｼﾞﾂｺｳ</t>
  </si>
  <si>
    <t>ﾔﾅｷﾞｺｳ</t>
  </si>
  <si>
    <t>ﾂﾅｺｳ</t>
  </si>
  <si>
    <t>ﾋｶﾞｼｳﾗｺｳ</t>
  </si>
  <si>
    <t>ｱﾜｼﾞｺｳ</t>
  </si>
  <si>
    <t>ｲﾁﾉﾐﾔｺｳ</t>
  </si>
  <si>
    <t>ｱﾜｼﾞﾐﾊﾗｺｳ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</si>
  <si>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</si>
  <si>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大岡学園高</t>
  </si>
  <si>
    <t>県国際高</t>
  </si>
  <si>
    <t>ｹﾝｺｸｻｲｺｳ</t>
  </si>
  <si>
    <t>ｱｼｺｸﾁｭｳﾄｳ</t>
  </si>
  <si>
    <t>神戸聴覚高</t>
  </si>
  <si>
    <t>ｺｳﾍﾞﾁｮｳｶｸｺｳ</t>
  </si>
  <si>
    <t>県立視覚高</t>
  </si>
  <si>
    <t>ｹﾝﾘﾂｼｶｸｺｳ</t>
  </si>
  <si>
    <t>須磨翔風高</t>
  </si>
  <si>
    <t>ｽﾏｼｮｳﾌｳｺｳ</t>
  </si>
  <si>
    <t>ｵｵｵｶｶﾞｸｴﾝｺｳ</t>
  </si>
  <si>
    <t>芦屋学園高</t>
  </si>
  <si>
    <t>ｱｼﾔｶﾞｸｴﾝｺｳ</t>
  </si>
  <si>
    <t>山手高</t>
  </si>
  <si>
    <t>ﾔﾏﾃｺｳ</t>
  </si>
  <si>
    <t>姫路聴覚高</t>
  </si>
  <si>
    <t>ﾋﾒｼﾞﾁｮｳｶｸｺｳ</t>
  </si>
  <si>
    <t>播磨特別高</t>
  </si>
  <si>
    <t>ﾊﾘﾏﾄｸﾍﾞﾂｺｳ</t>
  </si>
  <si>
    <t>篠山東雲高</t>
  </si>
  <si>
    <t>ｻｻﾔﾏｼﾉﾉﾒｺｳ</t>
  </si>
  <si>
    <t>新学年</t>
  </si>
  <si>
    <t>尼崎双星高</t>
  </si>
  <si>
    <t>芦国中等</t>
  </si>
  <si>
    <t>明石高専</t>
  </si>
  <si>
    <t>神戸高専</t>
  </si>
  <si>
    <t>ｺｳﾍﾞｺｳｾﾝ</t>
  </si>
  <si>
    <t>ｱｶｼｺｳｾﾝ</t>
  </si>
  <si>
    <t>ｹﾝﾉｳｺｳ</t>
  </si>
  <si>
    <t>ｱﾏｶﾞｻｷｿｳｾｲｺｳ</t>
  </si>
  <si>
    <r>
      <t>オープン種目</t>
    </r>
    <r>
      <rPr>
        <sz val="12"/>
        <rFont val="ＭＳ ゴシック"/>
        <family val="3"/>
      </rPr>
      <t>(@\1200)</t>
    </r>
  </si>
  <si>
    <r>
      <t>ﾘﾚｰ種目</t>
    </r>
    <r>
      <rPr>
        <sz val="12"/>
        <rFont val="ＭＳ ゴシック"/>
        <family val="3"/>
      </rPr>
      <t>(@\3500)</t>
    </r>
  </si>
  <si>
    <t>ﾌﾟﾛｸﾞﾗﾑｾｯﾄ
5冊(\4000)</t>
  </si>
  <si>
    <t>ﾌﾟﾛｸﾞﾗﾑ</t>
  </si>
  <si>
    <t>高体連競技委員会：大塚　koukou@haaa.jp(メールでお問い合わせください）</t>
  </si>
  <si>
    <t>07324</t>
  </si>
  <si>
    <t>神大附中等</t>
  </si>
  <si>
    <t>ｼﾝﾀﾞｲﾌﾁｭｳﾄｳ</t>
  </si>
  <si>
    <t>共通走幅跳</t>
  </si>
  <si>
    <t>高校ﾊﾝﾏｰ投</t>
  </si>
  <si>
    <t>09104</t>
  </si>
  <si>
    <r>
      <rPr>
        <sz val="12"/>
        <rFont val="ＭＳ ゴシック"/>
        <family val="3"/>
      </rPr>
      <t>400mR</t>
    </r>
    <r>
      <rPr>
        <sz val="14"/>
        <rFont val="ＭＳ ゴシック"/>
        <family val="3"/>
      </rPr>
      <t xml:space="preserve">
記録</t>
    </r>
  </si>
  <si>
    <r>
      <rPr>
        <sz val="12"/>
        <rFont val="ＭＳ ゴシック"/>
        <family val="3"/>
      </rPr>
      <t>1600mR</t>
    </r>
    <r>
      <rPr>
        <sz val="14"/>
        <rFont val="ＭＳ ゴシック"/>
        <family val="3"/>
      </rPr>
      <t xml:space="preserve">
記録</t>
    </r>
  </si>
  <si>
    <t>共通円盤投</t>
  </si>
  <si>
    <t>08824</t>
  </si>
  <si>
    <t>2017 日本グランプリシリーズ
第65回兵庫リレーカーニバル　［高等学校用］</t>
  </si>
  <si>
    <t>平成29年3月10-24日(金）17:00必着とする</t>
  </si>
  <si>
    <t>〒651-1114 神戸市北区鈴蘭台西町４－１４－５</t>
  </si>
  <si>
    <t>兵庫陸上競技協会情報委員会 藤田 和洋 宛 (電話 090-4908-7110)</t>
  </si>
  <si>
    <t>問い合せ先</t>
  </si>
  <si>
    <t>標準記録突破者(平成28年度)</t>
  </si>
  <si>
    <t>2017 第65回兵庫リレーカーニバル申込書</t>
  </si>
  <si>
    <t>神港橘高</t>
  </si>
  <si>
    <t>自由ヶ丘</t>
  </si>
  <si>
    <t>高校2000m</t>
  </si>
  <si>
    <t>00904</t>
  </si>
  <si>
    <t>共通棒高跳</t>
  </si>
  <si>
    <t>07224</t>
  </si>
  <si>
    <t>ｼﾞﾕｳｶﾞｵｶｺｳ</t>
  </si>
  <si>
    <t>ｼﾝｺｳﾀﾁﾊﾞﾅｺｳ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</si>
</sst>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Ｐ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5" xfId="61" applyBorder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4" borderId="26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1" xfId="61" applyBorder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6" fontId="2" fillId="0" borderId="32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 quotePrefix="1">
      <alignment horizontal="distributed" vertical="center" wrapText="1"/>
      <protection/>
    </xf>
    <xf numFmtId="0" fontId="2" fillId="0" borderId="18" xfId="0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vertical="center"/>
      <protection/>
    </xf>
    <xf numFmtId="0" fontId="14" fillId="0" borderId="35" xfId="0" applyFont="1" applyBorder="1" applyAlignment="1" applyProtection="1">
      <alignment vertical="center"/>
      <protection/>
    </xf>
    <xf numFmtId="0" fontId="14" fillId="0" borderId="36" xfId="0" applyFont="1" applyBorder="1" applyAlignment="1" applyProtection="1">
      <alignment vertical="center"/>
      <protection/>
    </xf>
    <xf numFmtId="6" fontId="19" fillId="0" borderId="35" xfId="58" applyFont="1" applyBorder="1" applyAlignment="1" applyProtection="1">
      <alignment horizontal="right" vertical="center" wrapText="1"/>
      <protection/>
    </xf>
    <xf numFmtId="0" fontId="19" fillId="0" borderId="35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 quotePrefix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2" fillId="36" borderId="44" xfId="0" applyFont="1" applyFill="1" applyBorder="1" applyAlignment="1" applyProtection="1">
      <alignment horizontal="center" vertical="center"/>
      <protection/>
    </xf>
    <xf numFmtId="0" fontId="2" fillId="36" borderId="45" xfId="0" applyFont="1" applyFill="1" applyBorder="1" applyAlignment="1" applyProtection="1">
      <alignment horizontal="center" vertical="center"/>
      <protection/>
    </xf>
    <xf numFmtId="0" fontId="7" fillId="36" borderId="16" xfId="0" applyNumberFormat="1" applyFont="1" applyFill="1" applyBorder="1" applyAlignment="1" applyProtection="1">
      <alignment horizontal="center" vertical="center"/>
      <protection/>
    </xf>
    <xf numFmtId="49" fontId="7" fillId="36" borderId="17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0" fontId="2" fillId="37" borderId="45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7" fillId="37" borderId="16" xfId="0" applyNumberFormat="1" applyFont="1" applyFill="1" applyBorder="1" applyAlignment="1" applyProtection="1">
      <alignment horizontal="center" vertical="center"/>
      <protection/>
    </xf>
    <xf numFmtId="49" fontId="7" fillId="37" borderId="17" xfId="0" applyNumberFormat="1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19" fillId="0" borderId="35" xfId="0" applyFont="1" applyBorder="1" applyAlignment="1" applyProtection="1">
      <alignment horizontal="right" vertical="center"/>
      <protection locked="0"/>
    </xf>
    <xf numFmtId="6" fontId="19" fillId="0" borderId="35" xfId="58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vertical="center"/>
      <protection/>
    </xf>
    <xf numFmtId="6" fontId="2" fillId="0" borderId="31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18" fillId="37" borderId="19" xfId="0" applyFont="1" applyFill="1" applyBorder="1" applyAlignment="1" applyProtection="1">
      <alignment horizontal="center" vertical="center"/>
      <protection/>
    </xf>
    <xf numFmtId="0" fontId="2" fillId="37" borderId="19" xfId="0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Border="1" applyAlignment="1" applyProtection="1">
      <alignment horizontal="center" vertical="center"/>
      <protection locked="0"/>
    </xf>
    <xf numFmtId="0" fontId="18" fillId="36" borderId="19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5" xfId="61" applyFont="1" applyBorder="1">
      <alignment vertical="center"/>
      <protection/>
    </xf>
    <xf numFmtId="0" fontId="2" fillId="38" borderId="38" xfId="0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19" fillId="0" borderId="19" xfId="0" applyNumberFormat="1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8" fillId="39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35" xfId="0" applyFont="1" applyBorder="1" applyAlignment="1" applyProtection="1">
      <alignment horizontal="center" vertical="center"/>
      <protection locked="0"/>
    </xf>
    <xf numFmtId="6" fontId="14" fillId="0" borderId="35" xfId="58" applyFont="1" applyBorder="1" applyAlignment="1" applyProtection="1">
      <alignment horizontal="center" vertical="center" wrapText="1"/>
      <protection/>
    </xf>
    <xf numFmtId="6" fontId="14" fillId="0" borderId="36" xfId="58" applyFont="1" applyBorder="1" applyAlignment="1" applyProtection="1">
      <alignment horizontal="center" vertical="center" wrapText="1"/>
      <protection/>
    </xf>
    <xf numFmtId="6" fontId="14" fillId="0" borderId="19" xfId="58" applyFont="1" applyBorder="1" applyAlignment="1" applyProtection="1">
      <alignment horizontal="center" vertical="center" wrapText="1"/>
      <protection/>
    </xf>
    <xf numFmtId="0" fontId="7" fillId="37" borderId="52" xfId="0" applyFont="1" applyFill="1" applyBorder="1" applyAlignment="1" applyProtection="1">
      <alignment horizontal="center" vertical="center"/>
      <protection/>
    </xf>
    <xf numFmtId="0" fontId="7" fillId="37" borderId="35" xfId="0" applyFont="1" applyFill="1" applyBorder="1" applyAlignment="1" applyProtection="1">
      <alignment horizontal="center" vertical="center"/>
      <protection/>
    </xf>
    <xf numFmtId="0" fontId="7" fillId="37" borderId="36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6" fontId="19" fillId="0" borderId="19" xfId="58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6" fontId="19" fillId="0" borderId="19" xfId="0" applyNumberFormat="1" applyFont="1" applyBorder="1" applyAlignment="1" applyProtection="1">
      <alignment horizontal="center" vertical="center" wrapText="1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/>
      <protection/>
    </xf>
    <xf numFmtId="0" fontId="20" fillId="37" borderId="19" xfId="0" applyFont="1" applyFill="1" applyBorder="1" applyAlignment="1" applyProtection="1">
      <alignment horizontal="center" vertical="center" wrapText="1"/>
      <protection/>
    </xf>
    <xf numFmtId="0" fontId="20" fillId="37" borderId="19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178" fontId="19" fillId="0" borderId="19" xfId="0" applyNumberFormat="1" applyFont="1" applyBorder="1" applyAlignment="1" applyProtection="1">
      <alignment horizontal="center" vertical="center"/>
      <protection/>
    </xf>
    <xf numFmtId="0" fontId="2" fillId="37" borderId="52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22" fillId="37" borderId="19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3" fillId="0" borderId="53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4" fillId="0" borderId="52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180" fontId="14" fillId="0" borderId="52" xfId="0" applyNumberFormat="1" applyFont="1" applyBorder="1" applyAlignment="1" applyProtection="1">
      <alignment horizontal="center" vertical="center"/>
      <protection locked="0"/>
    </xf>
    <xf numFmtId="180" fontId="14" fillId="0" borderId="35" xfId="0" applyNumberFormat="1" applyFont="1" applyBorder="1" applyAlignment="1" applyProtection="1">
      <alignment horizontal="center" vertical="center"/>
      <protection locked="0"/>
    </xf>
    <xf numFmtId="179" fontId="19" fillId="0" borderId="19" xfId="0" applyNumberFormat="1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 shrinkToFit="1"/>
      <protection/>
    </xf>
    <xf numFmtId="0" fontId="13" fillId="0" borderId="36" xfId="0" applyFont="1" applyBorder="1" applyAlignment="1" applyProtection="1">
      <alignment horizontal="center" vertical="center" shrinkToFit="1"/>
      <protection/>
    </xf>
    <xf numFmtId="0" fontId="19" fillId="0" borderId="56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horizontal="center" vertical="center"/>
      <protection locked="0"/>
    </xf>
    <xf numFmtId="0" fontId="7" fillId="36" borderId="52" xfId="0" applyFont="1" applyFill="1" applyBorder="1" applyAlignment="1" applyProtection="1">
      <alignment horizontal="center" vertical="center"/>
      <protection/>
    </xf>
    <xf numFmtId="0" fontId="7" fillId="36" borderId="35" xfId="0" applyFont="1" applyFill="1" applyBorder="1" applyAlignment="1" applyProtection="1">
      <alignment horizontal="center" vertical="center"/>
      <protection/>
    </xf>
    <xf numFmtId="0" fontId="7" fillId="36" borderId="36" xfId="0" applyFont="1" applyFill="1" applyBorder="1" applyAlignment="1" applyProtection="1">
      <alignment horizontal="center"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 shrinkToFit="1"/>
      <protection/>
    </xf>
    <xf numFmtId="0" fontId="19" fillId="0" borderId="57" xfId="0" applyFont="1" applyBorder="1" applyAlignment="1" applyProtection="1">
      <alignment horizontal="center" vertical="center"/>
      <protection/>
    </xf>
    <xf numFmtId="0" fontId="19" fillId="0" borderId="36" xfId="0" applyFont="1" applyBorder="1" applyAlignment="1" applyProtection="1">
      <alignment horizontal="center" vertical="center"/>
      <protection/>
    </xf>
    <xf numFmtId="180" fontId="14" fillId="0" borderId="52" xfId="0" applyNumberFormat="1" applyFont="1" applyBorder="1" applyAlignment="1" applyProtection="1">
      <alignment horizontal="center" vertical="center"/>
      <protection/>
    </xf>
    <xf numFmtId="180" fontId="14" fillId="0" borderId="35" xfId="0" applyNumberFormat="1" applyFont="1" applyBorder="1" applyAlignment="1" applyProtection="1">
      <alignment horizontal="center" vertical="center"/>
      <protection/>
    </xf>
    <xf numFmtId="0" fontId="22" fillId="36" borderId="19" xfId="0" applyFont="1" applyFill="1" applyBorder="1" applyAlignment="1" applyProtection="1">
      <alignment horizontal="center" vertical="center"/>
      <protection/>
    </xf>
    <xf numFmtId="0" fontId="20" fillId="36" borderId="19" xfId="0" applyFont="1" applyFill="1" applyBorder="1" applyAlignment="1" applyProtection="1">
      <alignment horizontal="center" vertical="center" wrapText="1"/>
      <protection/>
    </xf>
    <xf numFmtId="0" fontId="20" fillId="36" borderId="19" xfId="0" applyFont="1" applyFill="1" applyBorder="1" applyAlignment="1" applyProtection="1">
      <alignment horizontal="center" vertical="center"/>
      <protection/>
    </xf>
    <xf numFmtId="0" fontId="2" fillId="36" borderId="52" xfId="0" applyFont="1" applyFill="1" applyBorder="1" applyAlignment="1" applyProtection="1">
      <alignment horizontal="center" vertical="center"/>
      <protection/>
    </xf>
    <xf numFmtId="0" fontId="2" fillId="36" borderId="35" xfId="0" applyFont="1" applyFill="1" applyBorder="1" applyAlignment="1" applyProtection="1">
      <alignment horizontal="center" vertical="center"/>
      <protection/>
    </xf>
    <xf numFmtId="0" fontId="19" fillId="0" borderId="56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7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E18" sqref="E18"/>
    </sheetView>
  </sheetViews>
  <sheetFormatPr defaultColWidth="9.00390625" defaultRowHeight="13.5"/>
  <sheetData>
    <row r="1" spans="1:9" ht="55.5" customHeight="1">
      <c r="A1" s="142" t="s">
        <v>532</v>
      </c>
      <c r="B1" s="143"/>
      <c r="C1" s="143"/>
      <c r="D1" s="143"/>
      <c r="E1" s="143"/>
      <c r="F1" s="143"/>
      <c r="G1" s="143"/>
      <c r="H1" s="143"/>
      <c r="I1" s="143"/>
    </row>
    <row r="2" spans="1:9" ht="24">
      <c r="A2" s="145" t="s">
        <v>10</v>
      </c>
      <c r="B2" s="145"/>
      <c r="C2" s="145"/>
      <c r="D2" s="145"/>
      <c r="E2" s="145"/>
      <c r="F2" s="145"/>
      <c r="G2" s="145"/>
      <c r="H2" s="145"/>
      <c r="I2" s="145"/>
    </row>
    <row r="3" spans="1:9" ht="24">
      <c r="A3" s="145" t="s">
        <v>9</v>
      </c>
      <c r="B3" s="145"/>
      <c r="C3" s="145"/>
      <c r="D3" s="145"/>
      <c r="E3" s="145"/>
      <c r="F3" s="145"/>
      <c r="G3" s="145"/>
      <c r="H3" s="145"/>
      <c r="I3" s="145"/>
    </row>
    <row r="4" ht="21">
      <c r="B4" s="2" t="s">
        <v>486</v>
      </c>
    </row>
    <row r="5" ht="21">
      <c r="B5" s="2" t="s">
        <v>20</v>
      </c>
    </row>
    <row r="6" ht="21">
      <c r="B6" s="2" t="s">
        <v>8</v>
      </c>
    </row>
    <row r="7" spans="3:4" ht="18.75">
      <c r="C7" s="1" t="s">
        <v>7</v>
      </c>
      <c r="D7" s="1" t="s">
        <v>534</v>
      </c>
    </row>
    <row r="8" ht="18.75">
      <c r="D8" s="1" t="s">
        <v>535</v>
      </c>
    </row>
    <row r="9" ht="13.5" customHeight="1">
      <c r="D9" s="1"/>
    </row>
    <row r="10" spans="3:9" ht="24">
      <c r="C10" s="144" t="s">
        <v>533</v>
      </c>
      <c r="D10" s="144"/>
      <c r="E10" s="144"/>
      <c r="F10" s="144"/>
      <c r="G10" s="144"/>
      <c r="H10" s="144"/>
      <c r="I10" s="144"/>
    </row>
    <row r="11" ht="21">
      <c r="B11" s="2" t="s">
        <v>6</v>
      </c>
    </row>
    <row r="12" ht="17.25">
      <c r="B12" s="3" t="s">
        <v>19</v>
      </c>
    </row>
    <row r="13" spans="2:8" ht="21">
      <c r="B13" s="1"/>
      <c r="C13" s="1" t="s">
        <v>5</v>
      </c>
      <c r="E13" s="2" t="s">
        <v>88</v>
      </c>
      <c r="H13" t="s">
        <v>21</v>
      </c>
    </row>
    <row r="14" spans="3:5" ht="21">
      <c r="C14" s="1" t="s">
        <v>4</v>
      </c>
      <c r="E14" s="2" t="s">
        <v>89</v>
      </c>
    </row>
    <row r="15" spans="3:12" ht="21">
      <c r="C15" s="1" t="s">
        <v>53</v>
      </c>
      <c r="E15" s="2" t="s">
        <v>54</v>
      </c>
      <c r="F15" s="51"/>
      <c r="G15" s="51"/>
      <c r="H15" s="51"/>
      <c r="I15" s="51"/>
      <c r="J15" s="51"/>
      <c r="K15" s="51"/>
      <c r="L15" s="51"/>
    </row>
    <row r="16" spans="3:5" ht="21">
      <c r="C16" s="1" t="s">
        <v>55</v>
      </c>
      <c r="E16" s="2" t="s">
        <v>90</v>
      </c>
    </row>
    <row r="17" spans="3:5" ht="21">
      <c r="C17" s="1" t="s">
        <v>87</v>
      </c>
      <c r="E17" s="2" t="s">
        <v>537</v>
      </c>
    </row>
    <row r="18" spans="3:5" ht="21">
      <c r="C18" s="1" t="s">
        <v>536</v>
      </c>
      <c r="E18" s="2" t="s">
        <v>521</v>
      </c>
    </row>
    <row r="19" spans="3:9" ht="24">
      <c r="C19" s="144" t="s">
        <v>533</v>
      </c>
      <c r="D19" s="144"/>
      <c r="E19" s="144"/>
      <c r="F19" s="144"/>
      <c r="G19" s="144"/>
      <c r="H19" s="144"/>
      <c r="I19" s="144"/>
    </row>
  </sheetData>
  <sheetProtection sheet="1" objects="1" scenarios="1" selectLockedCells="1"/>
  <mergeCells count="5">
    <mergeCell ref="A1:I1"/>
    <mergeCell ref="C19:I19"/>
    <mergeCell ref="A2:I2"/>
    <mergeCell ref="A3:I3"/>
    <mergeCell ref="C10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R251"/>
  <sheetViews>
    <sheetView showGridLines="0" showRowColHeaders="0" view="pageBreakPreview" zoomScaleSheetLayoutView="100" zoomScalePageLayoutView="0" workbookViewId="0" topLeftCell="A1">
      <selection activeCell="F7" sqref="F7:H7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5" width="9.00390625" style="4" customWidth="1"/>
    <col min="26" max="26" width="9.00390625" style="4" hidden="1" customWidth="1"/>
    <col min="27" max="27" width="8.50390625" style="4" hidden="1" customWidth="1"/>
    <col min="28" max="28" width="10.50390625" style="4" hidden="1" customWidth="1"/>
    <col min="29" max="29" width="13.875" style="4" hidden="1" customWidth="1"/>
    <col min="30" max="30" width="11.25390625" style="4" hidden="1" customWidth="1"/>
    <col min="31" max="31" width="6.50390625" style="4" hidden="1" customWidth="1"/>
    <col min="32" max="34" width="10.50390625" style="4" hidden="1" customWidth="1"/>
    <col min="35" max="36" width="15.00390625" style="4" hidden="1" customWidth="1"/>
    <col min="37" max="38" width="9.00390625" style="4" hidden="1" customWidth="1"/>
    <col min="39" max="41" width="2.50390625" style="4" hidden="1" customWidth="1"/>
    <col min="42" max="43" width="7.50390625" style="4" hidden="1" customWidth="1"/>
    <col min="44" max="44" width="11.625" style="4" hidden="1" customWidth="1"/>
    <col min="45" max="16384" width="9.00390625" style="4" customWidth="1"/>
  </cols>
  <sheetData>
    <row r="1" spans="1:25" ht="49.5" customHeight="1">
      <c r="A1" s="194" t="s">
        <v>28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5" ht="15" customHeight="1">
      <c r="A2" s="173" t="s">
        <v>91</v>
      </c>
      <c r="B2" s="173"/>
      <c r="C2" s="196" t="s">
        <v>62</v>
      </c>
      <c r="D2" s="196"/>
      <c r="L2" s="197" t="s">
        <v>11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4" ht="15" customHeight="1">
      <c r="A3" s="173"/>
      <c r="B3" s="173"/>
      <c r="C3" s="198" t="s">
        <v>12</v>
      </c>
      <c r="D3" s="198"/>
    </row>
    <row r="4" spans="1:17" ht="45" customHeight="1">
      <c r="A4" s="172" t="s">
        <v>81</v>
      </c>
      <c r="B4" s="172"/>
      <c r="C4" s="199"/>
      <c r="D4" s="199"/>
      <c r="E4" s="174" t="s">
        <v>538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25" ht="26.2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</row>
    <row r="6" spans="14:26" ht="14.25">
      <c r="N6" s="176" t="s">
        <v>0</v>
      </c>
      <c r="O6" s="177"/>
      <c r="P6" s="177"/>
      <c r="Q6" s="178"/>
      <c r="R6" s="176" t="s">
        <v>1</v>
      </c>
      <c r="S6" s="177"/>
      <c r="T6" s="177"/>
      <c r="U6" s="178"/>
      <c r="V6" s="176" t="s">
        <v>13</v>
      </c>
      <c r="W6" s="177"/>
      <c r="X6" s="178"/>
      <c r="Z6" s="47" t="s">
        <v>103</v>
      </c>
    </row>
    <row r="7" spans="1:26" ht="30" customHeight="1">
      <c r="A7" s="50" t="s">
        <v>73</v>
      </c>
      <c r="B7" s="157">
        <f>IF(F7="","",VLOOKUP(F7,$I$39:$J$251,2,FALSE))</f>
      </c>
      <c r="C7" s="158"/>
      <c r="D7" s="153" t="s">
        <v>50</v>
      </c>
      <c r="E7" s="153"/>
      <c r="F7" s="159"/>
      <c r="G7" s="160"/>
      <c r="H7" s="161"/>
      <c r="I7" s="201">
        <f>IF(F7="","",VLOOKUP(F7,$I$39:$K$251,3,FALSE))</f>
      </c>
      <c r="J7" s="202"/>
      <c r="K7" s="187" t="s">
        <v>72</v>
      </c>
      <c r="L7" s="188"/>
      <c r="M7" s="189"/>
      <c r="N7" s="203"/>
      <c r="O7" s="204"/>
      <c r="P7" s="204"/>
      <c r="Q7" s="204"/>
      <c r="R7" s="205"/>
      <c r="S7" s="146"/>
      <c r="T7" s="146"/>
      <c r="U7" s="146"/>
      <c r="V7" s="176"/>
      <c r="W7" s="177"/>
      <c r="X7" s="178"/>
      <c r="Z7" s="48">
        <f>IF(F7="","",VLOOKUP(F7,$I$39:$M$251,5,FALSE))</f>
      </c>
    </row>
    <row r="8" spans="8:24" ht="13.5" customHeight="1">
      <c r="H8" s="60"/>
      <c r="I8" s="60"/>
      <c r="J8" s="60"/>
      <c r="K8" s="60"/>
      <c r="L8" s="60"/>
      <c r="M8" s="60"/>
      <c r="N8" s="184" t="s">
        <v>15</v>
      </c>
      <c r="O8" s="185"/>
      <c r="P8" s="185"/>
      <c r="Q8" s="186"/>
      <c r="R8" s="176" t="s">
        <v>14</v>
      </c>
      <c r="S8" s="177"/>
      <c r="T8" s="177"/>
      <c r="U8" s="178"/>
      <c r="V8" s="60"/>
      <c r="W8" s="60"/>
      <c r="X8" s="60"/>
    </row>
    <row r="9" spans="1:24" ht="30" customHeight="1">
      <c r="A9" s="49" t="s">
        <v>38</v>
      </c>
      <c r="B9" s="190"/>
      <c r="C9" s="191"/>
      <c r="D9" s="179" t="s">
        <v>74</v>
      </c>
      <c r="E9" s="180"/>
      <c r="F9" s="181"/>
      <c r="G9" s="182"/>
      <c r="H9" s="182"/>
      <c r="I9" s="182"/>
      <c r="J9" s="182"/>
      <c r="K9" s="182"/>
      <c r="L9" s="182"/>
      <c r="M9" s="183"/>
      <c r="N9" s="181"/>
      <c r="O9" s="182"/>
      <c r="P9" s="182"/>
      <c r="Q9" s="183"/>
      <c r="R9" s="181"/>
      <c r="S9" s="182"/>
      <c r="T9" s="182"/>
      <c r="U9" s="183"/>
      <c r="V9" s="14"/>
      <c r="W9" s="14"/>
      <c r="X9" s="14"/>
    </row>
    <row r="10" ht="15" thickBot="1"/>
    <row r="11" spans="1:44" ht="30" customHeight="1" thickBot="1">
      <c r="A11" s="139" t="s">
        <v>519</v>
      </c>
      <c r="B11" s="169" t="s">
        <v>37</v>
      </c>
      <c r="C11" s="170"/>
      <c r="D11" s="171"/>
      <c r="E11" s="193" t="s">
        <v>517</v>
      </c>
      <c r="F11" s="193"/>
      <c r="G11" s="193"/>
      <c r="H11" s="153" t="s">
        <v>518</v>
      </c>
      <c r="I11" s="153"/>
      <c r="J11" s="153" t="s">
        <v>86</v>
      </c>
      <c r="K11" s="153"/>
      <c r="L11" s="153"/>
      <c r="M11" s="153"/>
      <c r="N11" s="155" t="s">
        <v>75</v>
      </c>
      <c r="O11" s="155"/>
      <c r="P11" s="155"/>
      <c r="Q11" s="155"/>
      <c r="R11" s="153" t="s">
        <v>76</v>
      </c>
      <c r="S11" s="153"/>
      <c r="T11" s="153"/>
      <c r="U11" s="106">
        <v>3</v>
      </c>
      <c r="V11" s="61" t="s">
        <v>77</v>
      </c>
      <c r="W11" s="146"/>
      <c r="X11" s="146"/>
      <c r="Y11" s="62" t="s">
        <v>78</v>
      </c>
      <c r="AB11" s="44">
        <f>B7</f>
      </c>
      <c r="AC11" s="45">
        <f>F7</f>
        <v>0</v>
      </c>
      <c r="AD11" s="45">
        <f>I7</f>
      </c>
      <c r="AE11" s="45" t="str">
        <f>N7&amp;"  "&amp;R7</f>
        <v>  </v>
      </c>
      <c r="AF11" s="45">
        <f>N9</f>
        <v>0</v>
      </c>
      <c r="AG11" s="45">
        <f>R9</f>
        <v>0</v>
      </c>
      <c r="AH11" s="46">
        <f>N12</f>
        <v>0</v>
      </c>
      <c r="AI11" s="45">
        <f>D12</f>
        <v>0</v>
      </c>
      <c r="AJ11" s="122">
        <f>E12</f>
        <v>0</v>
      </c>
      <c r="AK11" s="122">
        <f>H12</f>
        <v>0</v>
      </c>
      <c r="AL11" s="46">
        <f>J12</f>
        <v>0</v>
      </c>
      <c r="AM11" s="44">
        <f>'女子申込'!D12</f>
        <v>0</v>
      </c>
      <c r="AN11" s="45">
        <f>'女子申込'!E12</f>
        <v>0</v>
      </c>
      <c r="AO11" s="45">
        <f>'女子申込'!H12</f>
        <v>0</v>
      </c>
      <c r="AP11" s="123">
        <f>'女子申込'!J12</f>
        <v>0</v>
      </c>
      <c r="AQ11" s="45" t="str">
        <f>U11&amp;"月"&amp;W11&amp;"日"</f>
        <v>3月日</v>
      </c>
      <c r="AR11" s="124" t="str">
        <f>U12&amp;"郵便局"</f>
        <v>郵便局</v>
      </c>
    </row>
    <row r="12" spans="1:36" ht="30" customHeight="1">
      <c r="A12" s="141"/>
      <c r="B12" s="165" t="s">
        <v>23</v>
      </c>
      <c r="C12" s="165"/>
      <c r="D12" s="28">
        <f>COUNT(Z16:Z35)</f>
        <v>0</v>
      </c>
      <c r="E12" s="166">
        <f>COUNTA(I16:I35,Q16:Q35)</f>
        <v>0</v>
      </c>
      <c r="F12" s="166"/>
      <c r="G12" s="166"/>
      <c r="H12" s="192">
        <f>IF(COUNTIF(H16:H35,"○")&gt;=4,1,0)</f>
        <v>0</v>
      </c>
      <c r="I12" s="192"/>
      <c r="J12" s="154">
        <f>E12*1200+H12*3500+A12*4000</f>
        <v>0</v>
      </c>
      <c r="K12" s="154"/>
      <c r="L12" s="154"/>
      <c r="M12" s="154"/>
      <c r="N12" s="156">
        <f>J12+'女子申込'!J12</f>
        <v>0</v>
      </c>
      <c r="O12" s="156"/>
      <c r="P12" s="156"/>
      <c r="Q12" s="156"/>
      <c r="R12" s="149" t="s">
        <v>80</v>
      </c>
      <c r="S12" s="149"/>
      <c r="T12" s="149"/>
      <c r="U12" s="107"/>
      <c r="V12" s="147" t="s">
        <v>79</v>
      </c>
      <c r="W12" s="147"/>
      <c r="X12" s="147"/>
      <c r="Y12" s="148"/>
      <c r="AI12" s="18"/>
      <c r="AJ12" s="18"/>
    </row>
    <row r="13" spans="3:25" ht="13.5" customHeight="1">
      <c r="C13" s="163" t="s">
        <v>529</v>
      </c>
      <c r="D13" s="126" t="s">
        <v>2</v>
      </c>
      <c r="E13" s="127" t="s">
        <v>105</v>
      </c>
      <c r="F13" s="127" t="s">
        <v>106</v>
      </c>
      <c r="G13" s="167" t="s">
        <v>107</v>
      </c>
      <c r="H13" s="168"/>
      <c r="I13" s="27"/>
      <c r="J13" s="52"/>
      <c r="K13" s="15"/>
      <c r="L13" s="15"/>
      <c r="M13" s="15"/>
      <c r="N13" s="15"/>
      <c r="O13" s="15"/>
      <c r="P13" s="15"/>
      <c r="Q13" s="27"/>
      <c r="R13" s="16"/>
      <c r="S13" s="13"/>
      <c r="T13" s="13"/>
      <c r="U13" s="13"/>
      <c r="V13" s="13"/>
      <c r="W13" s="13"/>
      <c r="X13" s="13"/>
      <c r="Y13" s="13"/>
    </row>
    <row r="14" spans="1:28" ht="30" customHeight="1" thickBot="1">
      <c r="A14" s="162" t="s">
        <v>102</v>
      </c>
      <c r="B14" s="162"/>
      <c r="C14" s="164"/>
      <c r="D14" s="128"/>
      <c r="E14" s="128"/>
      <c r="F14" s="128"/>
      <c r="G14" s="165">
        <f>D14*10000+E14*100+F14</f>
        <v>0</v>
      </c>
      <c r="H14" s="165"/>
      <c r="I14" s="150" t="s">
        <v>68</v>
      </c>
      <c r="J14" s="151"/>
      <c r="K14" s="151"/>
      <c r="L14" s="151"/>
      <c r="M14" s="151"/>
      <c r="N14" s="151"/>
      <c r="O14" s="151"/>
      <c r="P14" s="152"/>
      <c r="Q14" s="150" t="s">
        <v>69</v>
      </c>
      <c r="R14" s="151"/>
      <c r="S14" s="151"/>
      <c r="T14" s="151"/>
      <c r="U14" s="151"/>
      <c r="V14" s="151"/>
      <c r="W14" s="151"/>
      <c r="X14" s="152"/>
      <c r="Y14" s="88" t="s">
        <v>17</v>
      </c>
      <c r="AB14" s="4" t="s">
        <v>18</v>
      </c>
    </row>
    <row r="15" spans="1:36" ht="27">
      <c r="A15" s="89" t="s">
        <v>63</v>
      </c>
      <c r="B15" s="125" t="s">
        <v>92</v>
      </c>
      <c r="C15" s="90" t="s">
        <v>70</v>
      </c>
      <c r="D15" s="90" t="s">
        <v>1</v>
      </c>
      <c r="E15" s="90" t="s">
        <v>71</v>
      </c>
      <c r="F15" s="90" t="s">
        <v>3</v>
      </c>
      <c r="G15" s="135" t="s">
        <v>508</v>
      </c>
      <c r="H15" s="91" t="s">
        <v>56</v>
      </c>
      <c r="I15" s="92" t="s">
        <v>22</v>
      </c>
      <c r="J15" s="93" t="s">
        <v>2</v>
      </c>
      <c r="K15" s="94" t="s">
        <v>60</v>
      </c>
      <c r="L15" s="95" t="s">
        <v>67</v>
      </c>
      <c r="M15" s="96" t="s">
        <v>61</v>
      </c>
      <c r="N15" s="97" t="s">
        <v>57</v>
      </c>
      <c r="O15" s="97" t="s">
        <v>58</v>
      </c>
      <c r="P15" s="98" t="s">
        <v>59</v>
      </c>
      <c r="Q15" s="92" t="s">
        <v>22</v>
      </c>
      <c r="R15" s="93" t="s">
        <v>2</v>
      </c>
      <c r="S15" s="94" t="s">
        <v>60</v>
      </c>
      <c r="T15" s="95" t="s">
        <v>67</v>
      </c>
      <c r="U15" s="96" t="s">
        <v>61</v>
      </c>
      <c r="V15" s="97" t="s">
        <v>57</v>
      </c>
      <c r="W15" s="97" t="s">
        <v>58</v>
      </c>
      <c r="X15" s="98" t="s">
        <v>59</v>
      </c>
      <c r="Y15" s="99" t="s">
        <v>16</v>
      </c>
      <c r="AB15" s="29" t="s">
        <v>32</v>
      </c>
      <c r="AC15" s="30" t="s">
        <v>30</v>
      </c>
      <c r="AD15" s="30" t="s">
        <v>31</v>
      </c>
      <c r="AE15" s="30" t="s">
        <v>29</v>
      </c>
      <c r="AF15" s="30" t="s">
        <v>33</v>
      </c>
      <c r="AG15" s="30" t="s">
        <v>34</v>
      </c>
      <c r="AH15" s="30" t="s">
        <v>35</v>
      </c>
      <c r="AI15" s="30" t="s">
        <v>36</v>
      </c>
      <c r="AJ15" s="31" t="s">
        <v>44</v>
      </c>
    </row>
    <row r="16" spans="1:36" ht="30" customHeight="1">
      <c r="A16" s="102"/>
      <c r="B16" s="132"/>
      <c r="C16" s="5"/>
      <c r="D16" s="5"/>
      <c r="E16" s="5"/>
      <c r="F16" s="5"/>
      <c r="G16" s="108"/>
      <c r="H16" s="109"/>
      <c r="I16" s="110"/>
      <c r="J16" s="111"/>
      <c r="K16" s="111"/>
      <c r="L16" s="112"/>
      <c r="M16" s="113"/>
      <c r="N16" s="113"/>
      <c r="O16" s="113"/>
      <c r="P16" s="112"/>
      <c r="Q16" s="110"/>
      <c r="R16" s="111"/>
      <c r="S16" s="111"/>
      <c r="T16" s="112"/>
      <c r="U16" s="113"/>
      <c r="V16" s="113"/>
      <c r="W16" s="113"/>
      <c r="X16" s="112"/>
      <c r="Y16" s="100">
        <f>IF(AC16="","",COUNTA(I16,Q16))</f>
      </c>
      <c r="Z16" s="26">
        <f>IF(Y16="","",VALUE(Y16&amp;G16))</f>
      </c>
      <c r="AA16" s="68">
        <f>IF(H16="","","s"&amp;COUNTIF(H16,"○"))</f>
      </c>
      <c r="AB16" s="32">
        <f>IF(C16="","",128400000+$B$7*100+MOD(B16,100))</f>
      </c>
      <c r="AC16" s="10">
        <f aca="true" t="shared" si="0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1">
        <f aca="true" t="shared" si="1" ref="AD16:AD35">IF(AND(E16="",F16=""),"",ASC(E16)&amp;" "&amp;ASC(F16))</f>
      </c>
      <c r="AE16" s="11">
        <f aca="true" t="shared" si="2" ref="AE16:AE35">IF(C16="","",VALUE(LEFT(AB16,1)))</f>
      </c>
      <c r="AF16" s="11">
        <f aca="true" t="shared" si="3" ref="AF16:AF35">IF(C16="","",$Z$7)</f>
      </c>
      <c r="AG16" s="10">
        <f>IF(AC16="","",284000+$B$7)</f>
      </c>
      <c r="AH16" s="10"/>
      <c r="AI16" s="10">
        <f>IF(I16="","",VLOOKUP(I16,$C$39:$E$43,2,FALSE)&amp;" "&amp;RIGHT(FIXED(VALUE(J16&amp;K16&amp;IF(LENB(L16)=1,L16&amp;"0",L16))/VLOOKUP(I16,$C$39:$E$43,3,FALSE),VLOOKUP(I16,$C$39:$F$43,4,FALSE)),VLOOKUP(I16,$C$39:$F$43,4,FALSE)))</f>
      </c>
      <c r="AJ16" s="33">
        <f>IF(Q16="","",VLOOKUP(Q16,$C$39:$E$43,2,FALSE)&amp;" "&amp;RIGHT(FIXED(VALUE(R16&amp;S16&amp;IF(LENB(T16)=1,T16&amp;"0",T16))/VLOOKUP(Q16,$C$39:$E$43,3,FALSE),VLOOKUP(Q16,$C$39:$F$43,4,FALSE)),VLOOKUP(Q16,$C$39:$F$43,4,FALSE)))</f>
      </c>
    </row>
    <row r="17" spans="1:36" ht="30" customHeight="1">
      <c r="A17" s="103"/>
      <c r="B17" s="133"/>
      <c r="C17" s="6"/>
      <c r="D17" s="6"/>
      <c r="E17" s="6"/>
      <c r="F17" s="6"/>
      <c r="G17" s="53"/>
      <c r="H17" s="59"/>
      <c r="I17" s="114"/>
      <c r="J17" s="115"/>
      <c r="K17" s="115"/>
      <c r="L17" s="116"/>
      <c r="M17" s="117"/>
      <c r="N17" s="117"/>
      <c r="O17" s="117"/>
      <c r="P17" s="116"/>
      <c r="Q17" s="114"/>
      <c r="R17" s="115"/>
      <c r="S17" s="115"/>
      <c r="T17" s="116"/>
      <c r="U17" s="117"/>
      <c r="V17" s="117"/>
      <c r="W17" s="117"/>
      <c r="X17" s="116"/>
      <c r="Y17" s="101">
        <f aca="true" t="shared" si="4" ref="Y17:Y35">IF(AC17="","",COUNTA(I17,Q17))</f>
      </c>
      <c r="Z17" s="26">
        <f aca="true" t="shared" si="5" ref="Z17:Z35">IF(Y17="","",VALUE(Y17&amp;G17))</f>
      </c>
      <c r="AA17" s="68">
        <f>IF(H17="","","s"&amp;COUNTIF($H$16:H17,"○"))</f>
      </c>
      <c r="AB17" s="32">
        <f aca="true" t="shared" si="6" ref="AB17:AB35">IF(C17="","",128400000+$B$7*100+MOD(B17,100))</f>
      </c>
      <c r="AC17" s="10">
        <f t="shared" si="0"/>
      </c>
      <c r="AD17" s="11">
        <f t="shared" si="1"/>
      </c>
      <c r="AE17" s="11">
        <f t="shared" si="2"/>
      </c>
      <c r="AF17" s="11">
        <f t="shared" si="3"/>
      </c>
      <c r="AG17" s="10">
        <f aca="true" t="shared" si="7" ref="AG17:AG35">IF(AC17="","",284000+$B$7)</f>
      </c>
      <c r="AH17" s="10"/>
      <c r="AI17" s="10">
        <f aca="true" t="shared" si="8" ref="AI17:AI35">IF(I17="","",VLOOKUP(I17,$C$39:$E$43,2,FALSE)&amp;" "&amp;RIGHT(FIXED(VALUE(J17&amp;K17&amp;IF(LENB(L17)=1,L17&amp;"0",L17))/VLOOKUP(I17,$C$39:$E$43,3,FALSE),VLOOKUP(I17,$C$39:$F$43,4,FALSE)),VLOOKUP(I17,$C$39:$F$43,4,FALSE)))</f>
      </c>
      <c r="AJ17" s="33">
        <f aca="true" t="shared" si="9" ref="AJ17:AJ35">IF(Q17="","",VLOOKUP(Q17,$C$39:$E$43,2,FALSE)&amp;" "&amp;RIGHT(FIXED(VALUE(R17&amp;S17&amp;IF(LENB(T17)=1,T17&amp;"0",T17))/VLOOKUP(Q17,$C$39:$E$43,3,FALSE),VLOOKUP(Q17,$C$39:$F$43,4,FALSE)),VLOOKUP(Q17,$C$39:$F$43,4,FALSE)))</f>
      </c>
    </row>
    <row r="18" spans="1:36" ht="30" customHeight="1">
      <c r="A18" s="103"/>
      <c r="B18" s="133"/>
      <c r="C18" s="6"/>
      <c r="D18" s="6"/>
      <c r="E18" s="6"/>
      <c r="F18" s="6"/>
      <c r="G18" s="53"/>
      <c r="H18" s="59"/>
      <c r="I18" s="114"/>
      <c r="J18" s="115"/>
      <c r="K18" s="115"/>
      <c r="L18" s="116"/>
      <c r="M18" s="117"/>
      <c r="N18" s="117"/>
      <c r="O18" s="117"/>
      <c r="P18" s="116"/>
      <c r="Q18" s="114"/>
      <c r="R18" s="115"/>
      <c r="S18" s="115"/>
      <c r="T18" s="116"/>
      <c r="U18" s="117"/>
      <c r="V18" s="117"/>
      <c r="W18" s="117"/>
      <c r="X18" s="116"/>
      <c r="Y18" s="101">
        <f t="shared" si="4"/>
      </c>
      <c r="Z18" s="26">
        <f t="shared" si="5"/>
      </c>
      <c r="AA18" s="68">
        <f>IF(H18="","","s"&amp;COUNTIF($H$16:H18,"○"))</f>
      </c>
      <c r="AB18" s="32">
        <f t="shared" si="6"/>
      </c>
      <c r="AC18" s="10">
        <f t="shared" si="0"/>
      </c>
      <c r="AD18" s="11">
        <f t="shared" si="1"/>
      </c>
      <c r="AE18" s="11">
        <f t="shared" si="2"/>
      </c>
      <c r="AF18" s="11">
        <f t="shared" si="3"/>
      </c>
      <c r="AG18" s="10">
        <f t="shared" si="7"/>
      </c>
      <c r="AH18" s="10"/>
      <c r="AI18" s="10">
        <f t="shared" si="8"/>
      </c>
      <c r="AJ18" s="33">
        <f t="shared" si="9"/>
      </c>
    </row>
    <row r="19" spans="1:36" ht="30" customHeight="1">
      <c r="A19" s="103"/>
      <c r="B19" s="133"/>
      <c r="C19" s="6"/>
      <c r="D19" s="6"/>
      <c r="E19" s="6"/>
      <c r="F19" s="6"/>
      <c r="G19" s="53"/>
      <c r="H19" s="59"/>
      <c r="I19" s="114"/>
      <c r="J19" s="115"/>
      <c r="K19" s="115"/>
      <c r="L19" s="116"/>
      <c r="M19" s="117"/>
      <c r="N19" s="117"/>
      <c r="O19" s="117"/>
      <c r="P19" s="116"/>
      <c r="Q19" s="114"/>
      <c r="R19" s="115"/>
      <c r="S19" s="115"/>
      <c r="T19" s="116"/>
      <c r="U19" s="117"/>
      <c r="V19" s="117"/>
      <c r="W19" s="117"/>
      <c r="X19" s="116"/>
      <c r="Y19" s="101">
        <f t="shared" si="4"/>
      </c>
      <c r="Z19" s="26">
        <f t="shared" si="5"/>
      </c>
      <c r="AA19" s="68">
        <f>IF(H19="","","s"&amp;COUNTIF($H$16:H19,"○"))</f>
      </c>
      <c r="AB19" s="32">
        <f t="shared" si="6"/>
      </c>
      <c r="AC19" s="10">
        <f t="shared" si="0"/>
      </c>
      <c r="AD19" s="11">
        <f t="shared" si="1"/>
      </c>
      <c r="AE19" s="11">
        <f t="shared" si="2"/>
      </c>
      <c r="AF19" s="11">
        <f t="shared" si="3"/>
      </c>
      <c r="AG19" s="10">
        <f t="shared" si="7"/>
      </c>
      <c r="AH19" s="10"/>
      <c r="AI19" s="10">
        <f t="shared" si="8"/>
      </c>
      <c r="AJ19" s="33">
        <f t="shared" si="9"/>
      </c>
    </row>
    <row r="20" spans="1:36" ht="30" customHeight="1">
      <c r="A20" s="103"/>
      <c r="B20" s="133"/>
      <c r="C20" s="6"/>
      <c r="D20" s="6"/>
      <c r="E20" s="6"/>
      <c r="F20" s="6"/>
      <c r="G20" s="53"/>
      <c r="H20" s="59"/>
      <c r="I20" s="114"/>
      <c r="J20" s="115"/>
      <c r="K20" s="115"/>
      <c r="L20" s="116"/>
      <c r="M20" s="117"/>
      <c r="N20" s="117"/>
      <c r="O20" s="117"/>
      <c r="P20" s="116"/>
      <c r="Q20" s="114"/>
      <c r="R20" s="115"/>
      <c r="S20" s="115"/>
      <c r="T20" s="116"/>
      <c r="U20" s="117"/>
      <c r="V20" s="117"/>
      <c r="W20" s="117"/>
      <c r="X20" s="116"/>
      <c r="Y20" s="101">
        <f t="shared" si="4"/>
      </c>
      <c r="Z20" s="26">
        <f t="shared" si="5"/>
      </c>
      <c r="AA20" s="68">
        <f>IF(H20="","","s"&amp;COUNTIF($H$16:H20,"○"))</f>
      </c>
      <c r="AB20" s="32">
        <f t="shared" si="6"/>
      </c>
      <c r="AC20" s="10">
        <f t="shared" si="0"/>
      </c>
      <c r="AD20" s="11">
        <f t="shared" si="1"/>
      </c>
      <c r="AE20" s="11">
        <f t="shared" si="2"/>
      </c>
      <c r="AF20" s="11">
        <f t="shared" si="3"/>
      </c>
      <c r="AG20" s="10">
        <f t="shared" si="7"/>
      </c>
      <c r="AH20" s="10"/>
      <c r="AI20" s="10">
        <f t="shared" si="8"/>
      </c>
      <c r="AJ20" s="33">
        <f t="shared" si="9"/>
      </c>
    </row>
    <row r="21" spans="1:36" ht="30" customHeight="1">
      <c r="A21" s="103"/>
      <c r="B21" s="133"/>
      <c r="C21" s="6"/>
      <c r="D21" s="6"/>
      <c r="E21" s="6"/>
      <c r="F21" s="6"/>
      <c r="G21" s="53"/>
      <c r="H21" s="59"/>
      <c r="I21" s="114"/>
      <c r="J21" s="115"/>
      <c r="K21" s="115"/>
      <c r="L21" s="116"/>
      <c r="M21" s="117"/>
      <c r="N21" s="117"/>
      <c r="O21" s="117"/>
      <c r="P21" s="116"/>
      <c r="Q21" s="114"/>
      <c r="R21" s="115"/>
      <c r="S21" s="115"/>
      <c r="T21" s="116"/>
      <c r="U21" s="117"/>
      <c r="V21" s="117"/>
      <c r="W21" s="117"/>
      <c r="X21" s="116"/>
      <c r="Y21" s="101">
        <f t="shared" si="4"/>
      </c>
      <c r="Z21" s="26">
        <f t="shared" si="5"/>
      </c>
      <c r="AA21" s="68">
        <f>IF(H21="","","s"&amp;COUNTIF($H$16:H21,"○"))</f>
      </c>
      <c r="AB21" s="32">
        <f t="shared" si="6"/>
      </c>
      <c r="AC21" s="10">
        <f t="shared" si="0"/>
      </c>
      <c r="AD21" s="11">
        <f t="shared" si="1"/>
      </c>
      <c r="AE21" s="11">
        <f t="shared" si="2"/>
      </c>
      <c r="AF21" s="11">
        <f t="shared" si="3"/>
      </c>
      <c r="AG21" s="10">
        <f t="shared" si="7"/>
      </c>
      <c r="AH21" s="10"/>
      <c r="AI21" s="10">
        <f t="shared" si="8"/>
      </c>
      <c r="AJ21" s="33">
        <f t="shared" si="9"/>
      </c>
    </row>
    <row r="22" spans="1:36" ht="30" customHeight="1">
      <c r="A22" s="103"/>
      <c r="B22" s="133"/>
      <c r="C22" s="6"/>
      <c r="D22" s="6"/>
      <c r="E22" s="6"/>
      <c r="F22" s="6"/>
      <c r="G22" s="53"/>
      <c r="H22" s="59"/>
      <c r="I22" s="114"/>
      <c r="J22" s="115"/>
      <c r="K22" s="115"/>
      <c r="L22" s="116"/>
      <c r="M22" s="117"/>
      <c r="N22" s="117"/>
      <c r="O22" s="117"/>
      <c r="P22" s="116"/>
      <c r="Q22" s="114"/>
      <c r="R22" s="115"/>
      <c r="S22" s="115"/>
      <c r="T22" s="116"/>
      <c r="U22" s="117"/>
      <c r="V22" s="117"/>
      <c r="W22" s="117"/>
      <c r="X22" s="116"/>
      <c r="Y22" s="101">
        <f t="shared" si="4"/>
      </c>
      <c r="Z22" s="26">
        <f t="shared" si="5"/>
      </c>
      <c r="AA22" s="68">
        <f>IF(H22="","","s"&amp;COUNTIF($H$16:H22,"○"))</f>
      </c>
      <c r="AB22" s="32">
        <f t="shared" si="6"/>
      </c>
      <c r="AC22" s="10">
        <f t="shared" si="0"/>
      </c>
      <c r="AD22" s="11">
        <f t="shared" si="1"/>
      </c>
      <c r="AE22" s="11">
        <f t="shared" si="2"/>
      </c>
      <c r="AF22" s="11">
        <f t="shared" si="3"/>
      </c>
      <c r="AG22" s="10">
        <f t="shared" si="7"/>
      </c>
      <c r="AH22" s="10"/>
      <c r="AI22" s="10">
        <f t="shared" si="8"/>
      </c>
      <c r="AJ22" s="33">
        <f t="shared" si="9"/>
      </c>
    </row>
    <row r="23" spans="1:36" ht="30" customHeight="1">
      <c r="A23" s="103"/>
      <c r="B23" s="133"/>
      <c r="C23" s="6"/>
      <c r="D23" s="6"/>
      <c r="E23" s="6"/>
      <c r="F23" s="6"/>
      <c r="G23" s="53"/>
      <c r="H23" s="59"/>
      <c r="I23" s="114"/>
      <c r="J23" s="115"/>
      <c r="K23" s="115"/>
      <c r="L23" s="116"/>
      <c r="M23" s="117"/>
      <c r="N23" s="117"/>
      <c r="O23" s="117"/>
      <c r="P23" s="116"/>
      <c r="Q23" s="114"/>
      <c r="R23" s="115"/>
      <c r="S23" s="115"/>
      <c r="T23" s="116"/>
      <c r="U23" s="117"/>
      <c r="V23" s="117"/>
      <c r="W23" s="117"/>
      <c r="X23" s="116"/>
      <c r="Y23" s="101">
        <f t="shared" si="4"/>
      </c>
      <c r="Z23" s="26">
        <f t="shared" si="5"/>
      </c>
      <c r="AA23" s="68">
        <f>IF(H23="","","s"&amp;COUNTIF($H$16:H23,"○"))</f>
      </c>
      <c r="AB23" s="32">
        <f t="shared" si="6"/>
      </c>
      <c r="AC23" s="10">
        <f t="shared" si="0"/>
      </c>
      <c r="AD23" s="11">
        <f t="shared" si="1"/>
      </c>
      <c r="AE23" s="11">
        <f t="shared" si="2"/>
      </c>
      <c r="AF23" s="11">
        <f t="shared" si="3"/>
      </c>
      <c r="AG23" s="10">
        <f t="shared" si="7"/>
      </c>
      <c r="AH23" s="10"/>
      <c r="AI23" s="10">
        <f t="shared" si="8"/>
      </c>
      <c r="AJ23" s="33">
        <f t="shared" si="9"/>
      </c>
    </row>
    <row r="24" spans="1:36" ht="30" customHeight="1">
      <c r="A24" s="103"/>
      <c r="B24" s="133"/>
      <c r="C24" s="6"/>
      <c r="D24" s="6"/>
      <c r="E24" s="6"/>
      <c r="F24" s="6"/>
      <c r="G24" s="53"/>
      <c r="H24" s="59"/>
      <c r="I24" s="114"/>
      <c r="J24" s="115"/>
      <c r="K24" s="115"/>
      <c r="L24" s="116"/>
      <c r="M24" s="117"/>
      <c r="N24" s="117"/>
      <c r="O24" s="117"/>
      <c r="P24" s="116"/>
      <c r="Q24" s="114"/>
      <c r="R24" s="115"/>
      <c r="S24" s="115"/>
      <c r="T24" s="116"/>
      <c r="U24" s="117"/>
      <c r="V24" s="117"/>
      <c r="W24" s="117"/>
      <c r="X24" s="116"/>
      <c r="Y24" s="101">
        <f t="shared" si="4"/>
      </c>
      <c r="Z24" s="26">
        <f t="shared" si="5"/>
      </c>
      <c r="AA24" s="68">
        <f>IF(H24="","","s"&amp;COUNTIF($H$16:H24,"○"))</f>
      </c>
      <c r="AB24" s="32">
        <f t="shared" si="6"/>
      </c>
      <c r="AC24" s="10">
        <f t="shared" si="0"/>
      </c>
      <c r="AD24" s="11">
        <f t="shared" si="1"/>
      </c>
      <c r="AE24" s="11">
        <f t="shared" si="2"/>
      </c>
      <c r="AF24" s="11">
        <f t="shared" si="3"/>
      </c>
      <c r="AG24" s="10">
        <f t="shared" si="7"/>
      </c>
      <c r="AH24" s="10"/>
      <c r="AI24" s="10">
        <f t="shared" si="8"/>
      </c>
      <c r="AJ24" s="33">
        <f t="shared" si="9"/>
      </c>
    </row>
    <row r="25" spans="1:36" ht="30" customHeight="1">
      <c r="A25" s="103"/>
      <c r="B25" s="133"/>
      <c r="C25" s="6"/>
      <c r="D25" s="6"/>
      <c r="E25" s="6"/>
      <c r="F25" s="6"/>
      <c r="G25" s="53"/>
      <c r="H25" s="59"/>
      <c r="I25" s="114"/>
      <c r="J25" s="115"/>
      <c r="K25" s="115"/>
      <c r="L25" s="116"/>
      <c r="M25" s="117"/>
      <c r="N25" s="117"/>
      <c r="O25" s="117"/>
      <c r="P25" s="116"/>
      <c r="Q25" s="114"/>
      <c r="R25" s="115"/>
      <c r="S25" s="115"/>
      <c r="T25" s="116"/>
      <c r="U25" s="117"/>
      <c r="V25" s="117"/>
      <c r="W25" s="117"/>
      <c r="X25" s="116"/>
      <c r="Y25" s="101">
        <f t="shared" si="4"/>
      </c>
      <c r="Z25" s="26">
        <f t="shared" si="5"/>
      </c>
      <c r="AA25" s="68">
        <f>IF(H25="","","s"&amp;COUNTIF($H$16:H25,"○"))</f>
      </c>
      <c r="AB25" s="32">
        <f t="shared" si="6"/>
      </c>
      <c r="AC25" s="10">
        <f t="shared" si="0"/>
      </c>
      <c r="AD25" s="11">
        <f t="shared" si="1"/>
      </c>
      <c r="AE25" s="11">
        <f t="shared" si="2"/>
      </c>
      <c r="AF25" s="11">
        <f t="shared" si="3"/>
      </c>
      <c r="AG25" s="10">
        <f t="shared" si="7"/>
      </c>
      <c r="AH25" s="10"/>
      <c r="AI25" s="10">
        <f t="shared" si="8"/>
      </c>
      <c r="AJ25" s="33">
        <f t="shared" si="9"/>
      </c>
    </row>
    <row r="26" spans="1:36" ht="30" customHeight="1">
      <c r="A26" s="103"/>
      <c r="B26" s="133"/>
      <c r="C26" s="6"/>
      <c r="D26" s="6"/>
      <c r="E26" s="6"/>
      <c r="F26" s="6"/>
      <c r="G26" s="53"/>
      <c r="H26" s="59"/>
      <c r="I26" s="114"/>
      <c r="J26" s="115"/>
      <c r="K26" s="115"/>
      <c r="L26" s="116"/>
      <c r="M26" s="117"/>
      <c r="N26" s="117"/>
      <c r="O26" s="117"/>
      <c r="P26" s="116"/>
      <c r="Q26" s="114"/>
      <c r="R26" s="115"/>
      <c r="S26" s="115"/>
      <c r="T26" s="116"/>
      <c r="U26" s="117"/>
      <c r="V26" s="117"/>
      <c r="W26" s="117"/>
      <c r="X26" s="116"/>
      <c r="Y26" s="101">
        <f t="shared" si="4"/>
      </c>
      <c r="Z26" s="26">
        <f t="shared" si="5"/>
      </c>
      <c r="AA26" s="68">
        <f>IF(H26="","","s"&amp;COUNTIF($H$16:H26,"○"))</f>
      </c>
      <c r="AB26" s="32">
        <f t="shared" si="6"/>
      </c>
      <c r="AC26" s="10">
        <f t="shared" si="0"/>
      </c>
      <c r="AD26" s="11">
        <f t="shared" si="1"/>
      </c>
      <c r="AE26" s="11">
        <f t="shared" si="2"/>
      </c>
      <c r="AF26" s="11">
        <f t="shared" si="3"/>
      </c>
      <c r="AG26" s="10">
        <f t="shared" si="7"/>
      </c>
      <c r="AH26" s="10"/>
      <c r="AI26" s="10">
        <f t="shared" si="8"/>
      </c>
      <c r="AJ26" s="33">
        <f t="shared" si="9"/>
      </c>
    </row>
    <row r="27" spans="1:36" ht="30" customHeight="1">
      <c r="A27" s="103"/>
      <c r="B27" s="133"/>
      <c r="C27" s="6"/>
      <c r="D27" s="6"/>
      <c r="E27" s="6"/>
      <c r="F27" s="6"/>
      <c r="G27" s="53"/>
      <c r="H27" s="59"/>
      <c r="I27" s="114"/>
      <c r="J27" s="115"/>
      <c r="K27" s="115"/>
      <c r="L27" s="116"/>
      <c r="M27" s="117"/>
      <c r="N27" s="117"/>
      <c r="O27" s="117"/>
      <c r="P27" s="116"/>
      <c r="Q27" s="114"/>
      <c r="R27" s="115"/>
      <c r="S27" s="115"/>
      <c r="T27" s="116"/>
      <c r="U27" s="117"/>
      <c r="V27" s="117"/>
      <c r="W27" s="117"/>
      <c r="X27" s="116"/>
      <c r="Y27" s="101">
        <f t="shared" si="4"/>
      </c>
      <c r="Z27" s="26">
        <f t="shared" si="5"/>
      </c>
      <c r="AA27" s="68">
        <f>IF(H27="","","s"&amp;COUNTIF($H$16:H27,"○"))</f>
      </c>
      <c r="AB27" s="32">
        <f t="shared" si="6"/>
      </c>
      <c r="AC27" s="10">
        <f t="shared" si="0"/>
      </c>
      <c r="AD27" s="11">
        <f t="shared" si="1"/>
      </c>
      <c r="AE27" s="11">
        <f t="shared" si="2"/>
      </c>
      <c r="AF27" s="11">
        <f t="shared" si="3"/>
      </c>
      <c r="AG27" s="10">
        <f t="shared" si="7"/>
      </c>
      <c r="AH27" s="10"/>
      <c r="AI27" s="10">
        <f t="shared" si="8"/>
      </c>
      <c r="AJ27" s="33">
        <f t="shared" si="9"/>
      </c>
    </row>
    <row r="28" spans="1:36" ht="30" customHeight="1">
      <c r="A28" s="103"/>
      <c r="B28" s="133"/>
      <c r="C28" s="6"/>
      <c r="D28" s="6"/>
      <c r="E28" s="6"/>
      <c r="F28" s="6"/>
      <c r="G28" s="53"/>
      <c r="H28" s="59"/>
      <c r="I28" s="114"/>
      <c r="J28" s="115"/>
      <c r="K28" s="115"/>
      <c r="L28" s="116"/>
      <c r="M28" s="117"/>
      <c r="N28" s="117"/>
      <c r="O28" s="117"/>
      <c r="P28" s="116"/>
      <c r="Q28" s="114"/>
      <c r="R28" s="115"/>
      <c r="S28" s="115"/>
      <c r="T28" s="116"/>
      <c r="U28" s="117"/>
      <c r="V28" s="117"/>
      <c r="W28" s="117"/>
      <c r="X28" s="116"/>
      <c r="Y28" s="101">
        <f t="shared" si="4"/>
      </c>
      <c r="Z28" s="26">
        <f t="shared" si="5"/>
      </c>
      <c r="AA28" s="68">
        <f>IF(H28="","","s"&amp;COUNTIF($H$16:H28,"○"))</f>
      </c>
      <c r="AB28" s="32">
        <f t="shared" si="6"/>
      </c>
      <c r="AC28" s="10">
        <f t="shared" si="0"/>
      </c>
      <c r="AD28" s="11">
        <f t="shared" si="1"/>
      </c>
      <c r="AE28" s="11">
        <f t="shared" si="2"/>
      </c>
      <c r="AF28" s="11">
        <f t="shared" si="3"/>
      </c>
      <c r="AG28" s="10">
        <f t="shared" si="7"/>
      </c>
      <c r="AH28" s="10"/>
      <c r="AI28" s="10">
        <f t="shared" si="8"/>
      </c>
      <c r="AJ28" s="33">
        <f t="shared" si="9"/>
      </c>
    </row>
    <row r="29" spans="1:36" ht="30" customHeight="1">
      <c r="A29" s="103"/>
      <c r="B29" s="133"/>
      <c r="C29" s="6"/>
      <c r="D29" s="6"/>
      <c r="E29" s="6"/>
      <c r="F29" s="6"/>
      <c r="G29" s="53"/>
      <c r="H29" s="59"/>
      <c r="I29" s="114"/>
      <c r="J29" s="115"/>
      <c r="K29" s="115"/>
      <c r="L29" s="116"/>
      <c r="M29" s="117"/>
      <c r="N29" s="117"/>
      <c r="O29" s="117"/>
      <c r="P29" s="116"/>
      <c r="Q29" s="114"/>
      <c r="R29" s="115"/>
      <c r="S29" s="115"/>
      <c r="T29" s="116"/>
      <c r="U29" s="117"/>
      <c r="V29" s="117"/>
      <c r="W29" s="117"/>
      <c r="X29" s="116"/>
      <c r="Y29" s="101">
        <f t="shared" si="4"/>
      </c>
      <c r="Z29" s="26">
        <f t="shared" si="5"/>
      </c>
      <c r="AA29" s="68">
        <f>IF(H29="","","s"&amp;COUNTIF($H$16:H29,"○"))</f>
      </c>
      <c r="AB29" s="32">
        <f t="shared" si="6"/>
      </c>
      <c r="AC29" s="10">
        <f t="shared" si="0"/>
      </c>
      <c r="AD29" s="11">
        <f t="shared" si="1"/>
      </c>
      <c r="AE29" s="11">
        <f t="shared" si="2"/>
      </c>
      <c r="AF29" s="11">
        <f t="shared" si="3"/>
      </c>
      <c r="AG29" s="10">
        <f t="shared" si="7"/>
      </c>
      <c r="AH29" s="10"/>
      <c r="AI29" s="10">
        <f t="shared" si="8"/>
      </c>
      <c r="AJ29" s="33">
        <f t="shared" si="9"/>
      </c>
    </row>
    <row r="30" spans="1:36" ht="30" customHeight="1">
      <c r="A30" s="103"/>
      <c r="B30" s="133"/>
      <c r="C30" s="6"/>
      <c r="D30" s="6"/>
      <c r="E30" s="6"/>
      <c r="F30" s="6"/>
      <c r="G30" s="53"/>
      <c r="H30" s="59"/>
      <c r="I30" s="114"/>
      <c r="J30" s="115"/>
      <c r="K30" s="115"/>
      <c r="L30" s="116"/>
      <c r="M30" s="117"/>
      <c r="N30" s="117"/>
      <c r="O30" s="117"/>
      <c r="P30" s="116"/>
      <c r="Q30" s="114"/>
      <c r="R30" s="115"/>
      <c r="S30" s="115"/>
      <c r="T30" s="116"/>
      <c r="U30" s="117"/>
      <c r="V30" s="117"/>
      <c r="W30" s="117"/>
      <c r="X30" s="116"/>
      <c r="Y30" s="101">
        <f t="shared" si="4"/>
      </c>
      <c r="Z30" s="26">
        <f t="shared" si="5"/>
      </c>
      <c r="AA30" s="68">
        <f>IF(H30="","","s"&amp;COUNTIF($H$16:H30,"○"))</f>
      </c>
      <c r="AB30" s="32">
        <f t="shared" si="6"/>
      </c>
      <c r="AC30" s="10">
        <f t="shared" si="0"/>
      </c>
      <c r="AD30" s="11">
        <f t="shared" si="1"/>
      </c>
      <c r="AE30" s="11">
        <f t="shared" si="2"/>
      </c>
      <c r="AF30" s="11">
        <f t="shared" si="3"/>
      </c>
      <c r="AG30" s="10">
        <f t="shared" si="7"/>
      </c>
      <c r="AH30" s="10"/>
      <c r="AI30" s="10">
        <f t="shared" si="8"/>
      </c>
      <c r="AJ30" s="33">
        <f t="shared" si="9"/>
      </c>
    </row>
    <row r="31" spans="1:36" ht="30" customHeight="1">
      <c r="A31" s="103"/>
      <c r="B31" s="133"/>
      <c r="C31" s="6"/>
      <c r="D31" s="6"/>
      <c r="E31" s="6"/>
      <c r="F31" s="6"/>
      <c r="G31" s="53"/>
      <c r="H31" s="59"/>
      <c r="I31" s="114"/>
      <c r="J31" s="115"/>
      <c r="K31" s="115"/>
      <c r="L31" s="116"/>
      <c r="M31" s="117"/>
      <c r="N31" s="117"/>
      <c r="O31" s="117"/>
      <c r="P31" s="116"/>
      <c r="Q31" s="114"/>
      <c r="R31" s="115"/>
      <c r="S31" s="115"/>
      <c r="T31" s="116"/>
      <c r="U31" s="117"/>
      <c r="V31" s="117"/>
      <c r="W31" s="117"/>
      <c r="X31" s="116"/>
      <c r="Y31" s="101">
        <f t="shared" si="4"/>
      </c>
      <c r="Z31" s="26">
        <f t="shared" si="5"/>
      </c>
      <c r="AA31" s="68">
        <f>IF(H31="","","s"&amp;COUNTIF($H$16:H31,"○"))</f>
      </c>
      <c r="AB31" s="32">
        <f t="shared" si="6"/>
      </c>
      <c r="AC31" s="10">
        <f t="shared" si="0"/>
      </c>
      <c r="AD31" s="11">
        <f t="shared" si="1"/>
      </c>
      <c r="AE31" s="11">
        <f t="shared" si="2"/>
      </c>
      <c r="AF31" s="11">
        <f t="shared" si="3"/>
      </c>
      <c r="AG31" s="10">
        <f t="shared" si="7"/>
      </c>
      <c r="AH31" s="10"/>
      <c r="AI31" s="10">
        <f t="shared" si="8"/>
      </c>
      <c r="AJ31" s="33">
        <f t="shared" si="9"/>
      </c>
    </row>
    <row r="32" spans="1:36" ht="30" customHeight="1">
      <c r="A32" s="103"/>
      <c r="B32" s="133"/>
      <c r="C32" s="6"/>
      <c r="D32" s="6"/>
      <c r="E32" s="6"/>
      <c r="F32" s="6"/>
      <c r="G32" s="53"/>
      <c r="H32" s="59"/>
      <c r="I32" s="114"/>
      <c r="J32" s="115"/>
      <c r="K32" s="115"/>
      <c r="L32" s="116"/>
      <c r="M32" s="117"/>
      <c r="N32" s="117"/>
      <c r="O32" s="117"/>
      <c r="P32" s="116"/>
      <c r="Q32" s="114"/>
      <c r="R32" s="115"/>
      <c r="S32" s="115"/>
      <c r="T32" s="116"/>
      <c r="U32" s="117"/>
      <c r="V32" s="117"/>
      <c r="W32" s="117"/>
      <c r="X32" s="116"/>
      <c r="Y32" s="101">
        <f t="shared" si="4"/>
      </c>
      <c r="Z32" s="26">
        <f t="shared" si="5"/>
      </c>
      <c r="AA32" s="68">
        <f>IF(H32="","","s"&amp;COUNTIF($H$16:H32,"○"))</f>
      </c>
      <c r="AB32" s="32">
        <f t="shared" si="6"/>
      </c>
      <c r="AC32" s="10">
        <f t="shared" si="0"/>
      </c>
      <c r="AD32" s="11">
        <f t="shared" si="1"/>
      </c>
      <c r="AE32" s="11">
        <f t="shared" si="2"/>
      </c>
      <c r="AF32" s="11">
        <f t="shared" si="3"/>
      </c>
      <c r="AG32" s="10">
        <f t="shared" si="7"/>
      </c>
      <c r="AH32" s="10"/>
      <c r="AI32" s="10">
        <f t="shared" si="8"/>
      </c>
      <c r="AJ32" s="33">
        <f t="shared" si="9"/>
      </c>
    </row>
    <row r="33" spans="1:36" ht="30" customHeight="1">
      <c r="A33" s="103"/>
      <c r="B33" s="133"/>
      <c r="C33" s="6"/>
      <c r="D33" s="6"/>
      <c r="E33" s="6"/>
      <c r="F33" s="6"/>
      <c r="G33" s="53"/>
      <c r="H33" s="59"/>
      <c r="I33" s="114"/>
      <c r="J33" s="115"/>
      <c r="K33" s="115"/>
      <c r="L33" s="116"/>
      <c r="M33" s="117"/>
      <c r="N33" s="117"/>
      <c r="O33" s="117"/>
      <c r="P33" s="116"/>
      <c r="Q33" s="114"/>
      <c r="R33" s="115"/>
      <c r="S33" s="115"/>
      <c r="T33" s="116"/>
      <c r="U33" s="117"/>
      <c r="V33" s="117"/>
      <c r="W33" s="117"/>
      <c r="X33" s="116"/>
      <c r="Y33" s="101">
        <f t="shared" si="4"/>
      </c>
      <c r="Z33" s="26">
        <f t="shared" si="5"/>
      </c>
      <c r="AA33" s="68">
        <f>IF(H33="","","s"&amp;COUNTIF($H$16:H33,"○"))</f>
      </c>
      <c r="AB33" s="32">
        <f t="shared" si="6"/>
      </c>
      <c r="AC33" s="10">
        <f t="shared" si="0"/>
      </c>
      <c r="AD33" s="11">
        <f t="shared" si="1"/>
      </c>
      <c r="AE33" s="11">
        <f t="shared" si="2"/>
      </c>
      <c r="AF33" s="11">
        <f t="shared" si="3"/>
      </c>
      <c r="AG33" s="10">
        <f t="shared" si="7"/>
      </c>
      <c r="AH33" s="10"/>
      <c r="AI33" s="10">
        <f t="shared" si="8"/>
      </c>
      <c r="AJ33" s="33">
        <f t="shared" si="9"/>
      </c>
    </row>
    <row r="34" spans="1:36" ht="30" customHeight="1">
      <c r="A34" s="103"/>
      <c r="B34" s="133"/>
      <c r="C34" s="6"/>
      <c r="D34" s="6"/>
      <c r="E34" s="6"/>
      <c r="F34" s="6"/>
      <c r="G34" s="53"/>
      <c r="H34" s="59"/>
      <c r="I34" s="114"/>
      <c r="J34" s="115"/>
      <c r="K34" s="115"/>
      <c r="L34" s="116"/>
      <c r="M34" s="117"/>
      <c r="N34" s="117"/>
      <c r="O34" s="117"/>
      <c r="P34" s="116"/>
      <c r="Q34" s="114"/>
      <c r="R34" s="115"/>
      <c r="S34" s="115"/>
      <c r="T34" s="116"/>
      <c r="U34" s="117"/>
      <c r="V34" s="117"/>
      <c r="W34" s="117"/>
      <c r="X34" s="116"/>
      <c r="Y34" s="101">
        <f t="shared" si="4"/>
      </c>
      <c r="Z34" s="26">
        <f t="shared" si="5"/>
      </c>
      <c r="AA34" s="68">
        <f>IF(H34="","","s"&amp;COUNTIF($H$16:H34,"○"))</f>
      </c>
      <c r="AB34" s="32">
        <f t="shared" si="6"/>
      </c>
      <c r="AC34" s="10">
        <f t="shared" si="0"/>
      </c>
      <c r="AD34" s="11">
        <f t="shared" si="1"/>
      </c>
      <c r="AE34" s="11">
        <f t="shared" si="2"/>
      </c>
      <c r="AF34" s="11">
        <f t="shared" si="3"/>
      </c>
      <c r="AG34" s="10">
        <f t="shared" si="7"/>
      </c>
      <c r="AH34" s="10"/>
      <c r="AI34" s="10">
        <f t="shared" si="8"/>
      </c>
      <c r="AJ34" s="33">
        <f t="shared" si="9"/>
      </c>
    </row>
    <row r="35" spans="1:36" ht="30" customHeight="1" thickBot="1">
      <c r="A35" s="103"/>
      <c r="B35" s="133"/>
      <c r="C35" s="6"/>
      <c r="D35" s="6"/>
      <c r="E35" s="6"/>
      <c r="F35" s="6"/>
      <c r="G35" s="53"/>
      <c r="H35" s="59"/>
      <c r="I35" s="118"/>
      <c r="J35" s="119"/>
      <c r="K35" s="119"/>
      <c r="L35" s="120"/>
      <c r="M35" s="121"/>
      <c r="N35" s="121"/>
      <c r="O35" s="121"/>
      <c r="P35" s="120"/>
      <c r="Q35" s="118"/>
      <c r="R35" s="119"/>
      <c r="S35" s="119"/>
      <c r="T35" s="120"/>
      <c r="U35" s="121"/>
      <c r="V35" s="121"/>
      <c r="W35" s="121"/>
      <c r="X35" s="120"/>
      <c r="Y35" s="101">
        <f t="shared" si="4"/>
      </c>
      <c r="Z35" s="26">
        <f t="shared" si="5"/>
      </c>
      <c r="AA35" s="68">
        <f>IF(H35="","","s"&amp;COUNTIF($H$16:H35,"○"))</f>
      </c>
      <c r="AB35" s="32">
        <f t="shared" si="6"/>
      </c>
      <c r="AC35" s="35">
        <f t="shared" si="0"/>
      </c>
      <c r="AD35" s="36">
        <f t="shared" si="1"/>
      </c>
      <c r="AE35" s="36">
        <f t="shared" si="2"/>
      </c>
      <c r="AF35" s="36">
        <f t="shared" si="3"/>
      </c>
      <c r="AG35" s="10">
        <f t="shared" si="7"/>
      </c>
      <c r="AH35" s="35"/>
      <c r="AI35" s="70">
        <f t="shared" si="8"/>
      </c>
      <c r="AJ35" s="71">
        <f t="shared" si="9"/>
      </c>
    </row>
    <row r="36" spans="28:37" ht="24.75" customHeight="1">
      <c r="AB36" s="37" t="s">
        <v>39</v>
      </c>
      <c r="AC36" s="38" t="s">
        <v>40</v>
      </c>
      <c r="AD36" s="38" t="s">
        <v>41</v>
      </c>
      <c r="AE36" s="38" t="s">
        <v>42</v>
      </c>
      <c r="AF36" s="38" t="s">
        <v>43</v>
      </c>
      <c r="AG36" s="38" t="s">
        <v>44</v>
      </c>
      <c r="AH36" s="38" t="s">
        <v>45</v>
      </c>
      <c r="AI36" s="38" t="s">
        <v>46</v>
      </c>
      <c r="AJ36" s="38" t="s">
        <v>47</v>
      </c>
      <c r="AK36" s="39" t="s">
        <v>48</v>
      </c>
    </row>
    <row r="37" spans="27:37" ht="24.75" customHeight="1" thickBot="1">
      <c r="AA37" s="4" t="s">
        <v>49</v>
      </c>
      <c r="AB37" s="34">
        <f>IF(COUNTIF(H16:H35,"○")&gt;=4,284000+$B$7,"")</f>
      </c>
      <c r="AC37" s="40">
        <f>IF(AB37="","",F7)</f>
      </c>
      <c r="AD37" s="40">
        <f>IF(AB37="","",I7)</f>
      </c>
      <c r="AE37" s="40">
        <f>IF(AB37="","",G14)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3.5" hidden="1">
      <c r="A38" s="22" t="s">
        <v>64</v>
      </c>
      <c r="C38" s="22" t="s">
        <v>22</v>
      </c>
      <c r="D38" s="22" t="s">
        <v>27</v>
      </c>
      <c r="E38" s="69" t="s">
        <v>82</v>
      </c>
      <c r="F38" s="69" t="s">
        <v>82</v>
      </c>
      <c r="H38" s="7" t="s">
        <v>24</v>
      </c>
      <c r="I38" s="8" t="s">
        <v>25</v>
      </c>
      <c r="J38" s="8" t="s">
        <v>26</v>
      </c>
      <c r="K38" s="42" t="s">
        <v>51</v>
      </c>
      <c r="L38" s="19" t="s">
        <v>104</v>
      </c>
      <c r="M38" s="42" t="s">
        <v>103</v>
      </c>
      <c r="AB38" s="18"/>
      <c r="AC38" s="18"/>
      <c r="AD38" s="18"/>
      <c r="AE38" s="18"/>
      <c r="AF38" s="18"/>
      <c r="AG38" s="18"/>
      <c r="AH38" s="18"/>
      <c r="AI38" s="18"/>
    </row>
    <row r="39" spans="1:35" ht="13.5" hidden="1">
      <c r="A39" s="24" t="s">
        <v>65</v>
      </c>
      <c r="C39" s="54" t="s">
        <v>93</v>
      </c>
      <c r="D39" s="65" t="s">
        <v>94</v>
      </c>
      <c r="E39" s="54">
        <v>10000000</v>
      </c>
      <c r="F39" s="54">
        <v>7</v>
      </c>
      <c r="H39" s="25">
        <v>1</v>
      </c>
      <c r="I39" s="12" t="s">
        <v>298</v>
      </c>
      <c r="J39" s="43"/>
      <c r="K39" s="20"/>
      <c r="L39" s="9" t="s">
        <v>101</v>
      </c>
      <c r="M39" s="21">
        <v>28</v>
      </c>
      <c r="AB39" s="18"/>
      <c r="AC39" s="18"/>
      <c r="AD39" s="18"/>
      <c r="AE39" s="18"/>
      <c r="AF39" s="18"/>
      <c r="AG39" s="18"/>
      <c r="AH39" s="18"/>
      <c r="AI39" s="18"/>
    </row>
    <row r="40" spans="1:35" ht="13.5" hidden="1">
      <c r="A40" s="17"/>
      <c r="C40" s="54" t="s">
        <v>526</v>
      </c>
      <c r="D40" s="65" t="s">
        <v>527</v>
      </c>
      <c r="E40" s="54">
        <v>100000</v>
      </c>
      <c r="F40" s="54">
        <v>5</v>
      </c>
      <c r="H40" s="25">
        <v>2</v>
      </c>
      <c r="I40" s="12" t="s">
        <v>110</v>
      </c>
      <c r="J40" s="43">
        <v>101</v>
      </c>
      <c r="K40" s="20" t="s">
        <v>95</v>
      </c>
      <c r="L40" s="9" t="s">
        <v>101</v>
      </c>
      <c r="M40" s="21">
        <v>28</v>
      </c>
      <c r="AB40" s="18"/>
      <c r="AC40" s="18"/>
      <c r="AD40" s="18"/>
      <c r="AE40" s="18"/>
      <c r="AF40" s="18"/>
      <c r="AG40" s="18"/>
      <c r="AH40" s="18"/>
      <c r="AI40" s="18"/>
    </row>
    <row r="41" spans="1:35" ht="13.5" hidden="1">
      <c r="A41" s="22" t="s">
        <v>66</v>
      </c>
      <c r="C41" s="54" t="s">
        <v>525</v>
      </c>
      <c r="D41" s="65" t="s">
        <v>522</v>
      </c>
      <c r="E41" s="54">
        <v>100000</v>
      </c>
      <c r="F41" s="54">
        <v>5</v>
      </c>
      <c r="H41" s="25">
        <v>3</v>
      </c>
      <c r="I41" s="12" t="s">
        <v>111</v>
      </c>
      <c r="J41" s="43">
        <v>102</v>
      </c>
      <c r="K41" s="20" t="s">
        <v>305</v>
      </c>
      <c r="L41" s="9" t="s">
        <v>101</v>
      </c>
      <c r="M41" s="21">
        <v>28</v>
      </c>
      <c r="AB41" s="18"/>
      <c r="AC41" s="18"/>
      <c r="AD41" s="18"/>
      <c r="AE41" s="18"/>
      <c r="AF41" s="18"/>
      <c r="AG41" s="18"/>
      <c r="AH41" s="18"/>
      <c r="AI41" s="18"/>
    </row>
    <row r="42" spans="1:35" ht="13.5" hidden="1">
      <c r="A42" s="56">
        <v>16</v>
      </c>
      <c r="C42" s="54"/>
      <c r="D42" s="65"/>
      <c r="E42" s="54"/>
      <c r="F42" s="54"/>
      <c r="H42" s="25">
        <v>4</v>
      </c>
      <c r="I42" s="12" t="s">
        <v>509</v>
      </c>
      <c r="J42" s="43">
        <v>103</v>
      </c>
      <c r="K42" s="20" t="s">
        <v>516</v>
      </c>
      <c r="L42" s="9" t="s">
        <v>101</v>
      </c>
      <c r="M42" s="21">
        <v>28</v>
      </c>
      <c r="AB42" s="18"/>
      <c r="AC42" s="18"/>
      <c r="AD42" s="18"/>
      <c r="AE42" s="18"/>
      <c r="AF42" s="18"/>
      <c r="AG42" s="18"/>
      <c r="AH42" s="18"/>
      <c r="AI42" s="18"/>
    </row>
    <row r="43" spans="1:35" ht="13.5" hidden="1">
      <c r="A43" s="57">
        <v>17</v>
      </c>
      <c r="C43" s="55"/>
      <c r="D43" s="67"/>
      <c r="E43" s="55"/>
      <c r="F43" s="55"/>
      <c r="H43" s="25">
        <v>5</v>
      </c>
      <c r="I43" s="12" t="s">
        <v>112</v>
      </c>
      <c r="J43" s="43">
        <v>104</v>
      </c>
      <c r="K43" s="20" t="s">
        <v>306</v>
      </c>
      <c r="L43" s="9" t="s">
        <v>101</v>
      </c>
      <c r="M43" s="21">
        <v>28</v>
      </c>
      <c r="AB43" s="18"/>
      <c r="AC43" s="18"/>
      <c r="AD43" s="18"/>
      <c r="AE43" s="18"/>
      <c r="AF43" s="18"/>
      <c r="AG43" s="18"/>
      <c r="AH43" s="18"/>
      <c r="AI43" s="18"/>
    </row>
    <row r="44" spans="1:35" ht="13.5" hidden="1">
      <c r="A44" s="17"/>
      <c r="C44" s="18"/>
      <c r="D44" s="18"/>
      <c r="H44" s="25">
        <v>6</v>
      </c>
      <c r="I44" s="12" t="s">
        <v>113</v>
      </c>
      <c r="J44" s="43">
        <v>105</v>
      </c>
      <c r="K44" s="20" t="s">
        <v>307</v>
      </c>
      <c r="L44" s="9" t="s">
        <v>101</v>
      </c>
      <c r="M44" s="21">
        <v>28</v>
      </c>
      <c r="AB44" s="18"/>
      <c r="AC44" s="18"/>
      <c r="AD44" s="18"/>
      <c r="AE44" s="18"/>
      <c r="AF44" s="18"/>
      <c r="AG44" s="18"/>
      <c r="AH44" s="18"/>
      <c r="AI44" s="18"/>
    </row>
    <row r="45" spans="1:35" ht="13.5" hidden="1">
      <c r="A45" s="58" t="s">
        <v>58</v>
      </c>
      <c r="C45" s="136" t="s">
        <v>520</v>
      </c>
      <c r="D45" s="18"/>
      <c r="H45" s="25">
        <v>7</v>
      </c>
      <c r="I45" s="12" t="s">
        <v>114</v>
      </c>
      <c r="J45" s="43">
        <v>106</v>
      </c>
      <c r="K45" s="20" t="s">
        <v>308</v>
      </c>
      <c r="L45" s="9" t="s">
        <v>101</v>
      </c>
      <c r="M45" s="21">
        <v>28</v>
      </c>
      <c r="AB45" s="18"/>
      <c r="AC45" s="18"/>
      <c r="AD45" s="18"/>
      <c r="AE45" s="18"/>
      <c r="AF45" s="18"/>
      <c r="AG45" s="18"/>
      <c r="AH45" s="18"/>
      <c r="AI45" s="18"/>
    </row>
    <row r="46" spans="1:35" ht="13.5" hidden="1">
      <c r="A46" s="23">
        <v>1</v>
      </c>
      <c r="C46" s="138">
        <v>0</v>
      </c>
      <c r="D46" s="18"/>
      <c r="H46" s="25">
        <v>8</v>
      </c>
      <c r="I46" s="12" t="s">
        <v>115</v>
      </c>
      <c r="J46" s="43">
        <v>107</v>
      </c>
      <c r="K46" s="20" t="s">
        <v>309</v>
      </c>
      <c r="L46" s="9" t="s">
        <v>101</v>
      </c>
      <c r="M46" s="21">
        <v>28</v>
      </c>
      <c r="AB46" s="18"/>
      <c r="AC46" s="18"/>
      <c r="AD46" s="18"/>
      <c r="AE46" s="18"/>
      <c r="AF46" s="18"/>
      <c r="AG46" s="18"/>
      <c r="AH46" s="18"/>
      <c r="AI46" s="18"/>
    </row>
    <row r="47" spans="1:35" ht="13.5" hidden="1">
      <c r="A47" s="23">
        <v>2</v>
      </c>
      <c r="C47" s="137">
        <v>1</v>
      </c>
      <c r="D47" s="18"/>
      <c r="H47" s="25">
        <v>9</v>
      </c>
      <c r="I47" s="12" t="s">
        <v>116</v>
      </c>
      <c r="J47" s="43">
        <v>109</v>
      </c>
      <c r="K47" s="20" t="s">
        <v>310</v>
      </c>
      <c r="L47" s="9" t="s">
        <v>101</v>
      </c>
      <c r="M47" s="21">
        <v>28</v>
      </c>
      <c r="AB47" s="18"/>
      <c r="AC47" s="18"/>
      <c r="AD47" s="18"/>
      <c r="AE47" s="18"/>
      <c r="AF47" s="18"/>
      <c r="AG47" s="18"/>
      <c r="AH47" s="18"/>
      <c r="AI47" s="18"/>
    </row>
    <row r="48" spans="1:35" ht="13.5" hidden="1">
      <c r="A48" s="23">
        <v>3</v>
      </c>
      <c r="C48" s="18"/>
      <c r="D48" s="18"/>
      <c r="H48" s="25">
        <v>10</v>
      </c>
      <c r="I48" s="12" t="s">
        <v>117</v>
      </c>
      <c r="J48" s="43">
        <v>110</v>
      </c>
      <c r="K48" s="20" t="s">
        <v>311</v>
      </c>
      <c r="L48" s="9" t="s">
        <v>101</v>
      </c>
      <c r="M48" s="21">
        <v>28</v>
      </c>
      <c r="AB48" s="18"/>
      <c r="AC48" s="18"/>
      <c r="AD48" s="18"/>
      <c r="AE48" s="18"/>
      <c r="AF48" s="18"/>
      <c r="AG48" s="18"/>
      <c r="AH48" s="18"/>
      <c r="AI48" s="18"/>
    </row>
    <row r="49" spans="1:35" ht="13.5" hidden="1">
      <c r="A49" s="23">
        <v>4</v>
      </c>
      <c r="H49" s="25">
        <v>12</v>
      </c>
      <c r="I49" s="12" t="s">
        <v>118</v>
      </c>
      <c r="J49" s="43">
        <v>112</v>
      </c>
      <c r="K49" s="20" t="s">
        <v>312</v>
      </c>
      <c r="L49" s="9" t="s">
        <v>101</v>
      </c>
      <c r="M49" s="21">
        <v>28</v>
      </c>
      <c r="AB49" s="18"/>
      <c r="AC49" s="18"/>
      <c r="AD49" s="18"/>
      <c r="AE49" s="18"/>
      <c r="AF49" s="18"/>
      <c r="AG49" s="18"/>
      <c r="AH49" s="18"/>
      <c r="AI49" s="18"/>
    </row>
    <row r="50" spans="1:35" ht="13.5" hidden="1">
      <c r="A50" s="23">
        <v>5</v>
      </c>
      <c r="H50" s="25">
        <v>13</v>
      </c>
      <c r="I50" s="12" t="s">
        <v>119</v>
      </c>
      <c r="J50" s="43">
        <v>113</v>
      </c>
      <c r="K50" s="20" t="s">
        <v>313</v>
      </c>
      <c r="L50" s="9" t="s">
        <v>101</v>
      </c>
      <c r="M50" s="21">
        <v>28</v>
      </c>
      <c r="AB50" s="18"/>
      <c r="AC50" s="18"/>
      <c r="AD50" s="18"/>
      <c r="AE50" s="18"/>
      <c r="AF50" s="18"/>
      <c r="AG50" s="18"/>
      <c r="AH50" s="18"/>
      <c r="AI50" s="18"/>
    </row>
    <row r="51" spans="1:35" ht="13.5" hidden="1">
      <c r="A51" s="23">
        <v>6</v>
      </c>
      <c r="H51" s="25">
        <v>14</v>
      </c>
      <c r="I51" s="12" t="s">
        <v>120</v>
      </c>
      <c r="J51" s="43">
        <v>114</v>
      </c>
      <c r="K51" s="20" t="s">
        <v>314</v>
      </c>
      <c r="L51" s="9" t="s">
        <v>101</v>
      </c>
      <c r="M51" s="21">
        <v>28</v>
      </c>
      <c r="AB51" s="18"/>
      <c r="AC51" s="18"/>
      <c r="AD51" s="18"/>
      <c r="AE51" s="18"/>
      <c r="AF51" s="18"/>
      <c r="AG51" s="18"/>
      <c r="AH51" s="18"/>
      <c r="AI51" s="18"/>
    </row>
    <row r="52" spans="1:35" ht="13.5" hidden="1">
      <c r="A52" s="23">
        <v>7</v>
      </c>
      <c r="H52" s="25">
        <v>15</v>
      </c>
      <c r="I52" s="12" t="s">
        <v>121</v>
      </c>
      <c r="J52" s="43">
        <v>115</v>
      </c>
      <c r="K52" s="20" t="s">
        <v>315</v>
      </c>
      <c r="L52" s="9" t="s">
        <v>101</v>
      </c>
      <c r="M52" s="21">
        <v>28</v>
      </c>
      <c r="AB52" s="18"/>
      <c r="AC52" s="18"/>
      <c r="AD52" s="18"/>
      <c r="AE52" s="18"/>
      <c r="AF52" s="18"/>
      <c r="AG52" s="18"/>
      <c r="AH52" s="18"/>
      <c r="AI52" s="18"/>
    </row>
    <row r="53" spans="1:35" ht="13.5" hidden="1">
      <c r="A53" s="23">
        <v>8</v>
      </c>
      <c r="H53" s="25">
        <v>16</v>
      </c>
      <c r="I53" s="12" t="s">
        <v>122</v>
      </c>
      <c r="J53" s="43">
        <v>116</v>
      </c>
      <c r="K53" s="20" t="s">
        <v>316</v>
      </c>
      <c r="L53" s="9" t="s">
        <v>101</v>
      </c>
      <c r="M53" s="21">
        <v>28</v>
      </c>
      <c r="AB53" s="18"/>
      <c r="AC53" s="18"/>
      <c r="AD53" s="18"/>
      <c r="AE53" s="18"/>
      <c r="AF53" s="18"/>
      <c r="AG53" s="18"/>
      <c r="AH53" s="18"/>
      <c r="AI53" s="18"/>
    </row>
    <row r="54" spans="1:35" ht="13.5" hidden="1">
      <c r="A54" s="23">
        <v>9</v>
      </c>
      <c r="H54" s="25">
        <v>17</v>
      </c>
      <c r="I54" s="12" t="s">
        <v>123</v>
      </c>
      <c r="J54" s="43">
        <v>117</v>
      </c>
      <c r="K54" s="20" t="s">
        <v>317</v>
      </c>
      <c r="L54" s="9" t="s">
        <v>101</v>
      </c>
      <c r="M54" s="21">
        <v>28</v>
      </c>
      <c r="AB54" s="18"/>
      <c r="AC54" s="18"/>
      <c r="AD54" s="18"/>
      <c r="AE54" s="18"/>
      <c r="AF54" s="18"/>
      <c r="AG54" s="18"/>
      <c r="AH54" s="18"/>
      <c r="AI54" s="18"/>
    </row>
    <row r="55" spans="1:13" ht="13.5" hidden="1">
      <c r="A55" s="23">
        <v>10</v>
      </c>
      <c r="H55" s="25">
        <v>18</v>
      </c>
      <c r="I55" s="12" t="s">
        <v>124</v>
      </c>
      <c r="J55" s="43">
        <v>118</v>
      </c>
      <c r="K55" s="20" t="s">
        <v>318</v>
      </c>
      <c r="L55" s="9" t="s">
        <v>101</v>
      </c>
      <c r="M55" s="21">
        <v>28</v>
      </c>
    </row>
    <row r="56" spans="1:13" ht="13.5" hidden="1">
      <c r="A56" s="23">
        <v>11</v>
      </c>
      <c r="H56" s="25">
        <v>19</v>
      </c>
      <c r="I56" s="12" t="s">
        <v>125</v>
      </c>
      <c r="J56" s="43">
        <v>119</v>
      </c>
      <c r="K56" s="20" t="s">
        <v>319</v>
      </c>
      <c r="L56" s="9" t="s">
        <v>101</v>
      </c>
      <c r="M56" s="21">
        <v>28</v>
      </c>
    </row>
    <row r="57" spans="1:13" ht="13.5" hidden="1">
      <c r="A57" s="24">
        <v>12</v>
      </c>
      <c r="H57" s="25">
        <v>20</v>
      </c>
      <c r="I57" s="12" t="s">
        <v>126</v>
      </c>
      <c r="J57" s="43">
        <v>120</v>
      </c>
      <c r="K57" s="20" t="s">
        <v>320</v>
      </c>
      <c r="L57" s="9" t="s">
        <v>101</v>
      </c>
      <c r="M57" s="21">
        <v>28</v>
      </c>
    </row>
    <row r="58" spans="1:13" ht="13.5" hidden="1">
      <c r="A58" s="17"/>
      <c r="H58" s="25">
        <v>21</v>
      </c>
      <c r="I58" s="12" t="s">
        <v>127</v>
      </c>
      <c r="J58" s="43">
        <v>121</v>
      </c>
      <c r="K58" s="20" t="s">
        <v>321</v>
      </c>
      <c r="L58" s="9" t="s">
        <v>101</v>
      </c>
      <c r="M58" s="21">
        <v>28</v>
      </c>
    </row>
    <row r="59" spans="1:13" ht="13.5" hidden="1">
      <c r="A59" s="58" t="s">
        <v>59</v>
      </c>
      <c r="H59" s="25">
        <v>22</v>
      </c>
      <c r="I59" s="12" t="s">
        <v>128</v>
      </c>
      <c r="J59" s="43">
        <v>122</v>
      </c>
      <c r="K59" s="20" t="s">
        <v>322</v>
      </c>
      <c r="L59" s="9" t="s">
        <v>101</v>
      </c>
      <c r="M59" s="21">
        <v>28</v>
      </c>
    </row>
    <row r="60" spans="1:13" ht="13.5" hidden="1">
      <c r="A60" s="23">
        <v>1</v>
      </c>
      <c r="H60" s="25">
        <v>23</v>
      </c>
      <c r="I60" s="12" t="s">
        <v>129</v>
      </c>
      <c r="J60" s="43">
        <v>123</v>
      </c>
      <c r="K60" s="20" t="s">
        <v>323</v>
      </c>
      <c r="L60" s="9" t="s">
        <v>101</v>
      </c>
      <c r="M60" s="21">
        <v>28</v>
      </c>
    </row>
    <row r="61" spans="1:13" ht="13.5" hidden="1">
      <c r="A61" s="23">
        <v>2</v>
      </c>
      <c r="H61" s="25">
        <v>24</v>
      </c>
      <c r="I61" s="12" t="s">
        <v>130</v>
      </c>
      <c r="J61" s="43">
        <v>124</v>
      </c>
      <c r="K61" s="20" t="s">
        <v>324</v>
      </c>
      <c r="L61" s="9" t="s">
        <v>101</v>
      </c>
      <c r="M61" s="21">
        <v>28</v>
      </c>
    </row>
    <row r="62" spans="1:13" ht="13.5" hidden="1">
      <c r="A62" s="23">
        <v>3</v>
      </c>
      <c r="H62" s="25">
        <v>25</v>
      </c>
      <c r="I62" s="12" t="s">
        <v>131</v>
      </c>
      <c r="J62" s="43">
        <v>125</v>
      </c>
      <c r="K62" s="20" t="s">
        <v>325</v>
      </c>
      <c r="L62" s="9" t="s">
        <v>101</v>
      </c>
      <c r="M62" s="21">
        <v>28</v>
      </c>
    </row>
    <row r="63" spans="1:13" ht="13.5" hidden="1">
      <c r="A63" s="23">
        <v>4</v>
      </c>
      <c r="H63" s="25">
        <v>26</v>
      </c>
      <c r="I63" s="12" t="s">
        <v>132</v>
      </c>
      <c r="J63" s="43">
        <v>126</v>
      </c>
      <c r="K63" s="20" t="s">
        <v>326</v>
      </c>
      <c r="L63" s="9" t="s">
        <v>101</v>
      </c>
      <c r="M63" s="21">
        <v>28</v>
      </c>
    </row>
    <row r="64" spans="1:13" ht="13.5" hidden="1">
      <c r="A64" s="23">
        <v>5</v>
      </c>
      <c r="H64" s="25">
        <v>27</v>
      </c>
      <c r="I64" s="12" t="s">
        <v>133</v>
      </c>
      <c r="J64" s="43">
        <v>127</v>
      </c>
      <c r="K64" s="20" t="s">
        <v>327</v>
      </c>
      <c r="L64" s="9" t="s">
        <v>101</v>
      </c>
      <c r="M64" s="21">
        <v>28</v>
      </c>
    </row>
    <row r="65" spans="1:13" ht="13.5" hidden="1">
      <c r="A65" s="23">
        <v>6</v>
      </c>
      <c r="H65" s="25">
        <v>28</v>
      </c>
      <c r="I65" s="12" t="s">
        <v>134</v>
      </c>
      <c r="J65" s="43">
        <v>128</v>
      </c>
      <c r="K65" s="20" t="s">
        <v>328</v>
      </c>
      <c r="L65" s="9" t="s">
        <v>101</v>
      </c>
      <c r="M65" s="21">
        <v>28</v>
      </c>
    </row>
    <row r="66" spans="1:13" ht="13.5" hidden="1">
      <c r="A66" s="23">
        <v>7</v>
      </c>
      <c r="H66" s="25">
        <v>29</v>
      </c>
      <c r="I66" s="12"/>
      <c r="J66" s="43">
        <v>129</v>
      </c>
      <c r="K66" s="20"/>
      <c r="L66" s="9" t="s">
        <v>101</v>
      </c>
      <c r="M66" s="21">
        <v>28</v>
      </c>
    </row>
    <row r="67" spans="1:13" ht="13.5" hidden="1">
      <c r="A67" s="23">
        <v>8</v>
      </c>
      <c r="H67" s="25">
        <v>30</v>
      </c>
      <c r="I67" s="12" t="s">
        <v>136</v>
      </c>
      <c r="J67" s="43">
        <v>130</v>
      </c>
      <c r="K67" s="20" t="s">
        <v>330</v>
      </c>
      <c r="L67" s="9" t="s">
        <v>101</v>
      </c>
      <c r="M67" s="21">
        <v>28</v>
      </c>
    </row>
    <row r="68" spans="1:13" ht="13.5" hidden="1">
      <c r="A68" s="23">
        <v>9</v>
      </c>
      <c r="H68" s="25">
        <v>31</v>
      </c>
      <c r="I68" s="12" t="s">
        <v>137</v>
      </c>
      <c r="J68" s="43">
        <v>131</v>
      </c>
      <c r="K68" s="20" t="s">
        <v>331</v>
      </c>
      <c r="L68" s="9" t="s">
        <v>101</v>
      </c>
      <c r="M68" s="21">
        <v>28</v>
      </c>
    </row>
    <row r="69" spans="1:13" ht="13.5" hidden="1">
      <c r="A69" s="23">
        <v>10</v>
      </c>
      <c r="H69" s="25">
        <v>32</v>
      </c>
      <c r="I69" s="12" t="s">
        <v>138</v>
      </c>
      <c r="J69" s="43">
        <v>132</v>
      </c>
      <c r="K69" s="20" t="s">
        <v>332</v>
      </c>
      <c r="L69" s="9" t="s">
        <v>101</v>
      </c>
      <c r="M69" s="21">
        <v>28</v>
      </c>
    </row>
    <row r="70" spans="1:13" ht="13.5" hidden="1">
      <c r="A70" s="23">
        <v>11</v>
      </c>
      <c r="H70" s="25">
        <v>33</v>
      </c>
      <c r="I70" s="12" t="s">
        <v>139</v>
      </c>
      <c r="J70" s="43">
        <v>133</v>
      </c>
      <c r="K70" s="20" t="s">
        <v>333</v>
      </c>
      <c r="L70" s="9" t="s">
        <v>101</v>
      </c>
      <c r="M70" s="21">
        <v>28</v>
      </c>
    </row>
    <row r="71" spans="1:13" ht="13.5" hidden="1">
      <c r="A71" s="23">
        <v>12</v>
      </c>
      <c r="H71" s="25">
        <v>34</v>
      </c>
      <c r="I71" s="12" t="s">
        <v>140</v>
      </c>
      <c r="J71" s="43">
        <v>134</v>
      </c>
      <c r="K71" s="20" t="s">
        <v>334</v>
      </c>
      <c r="L71" s="9" t="s">
        <v>101</v>
      </c>
      <c r="M71" s="21">
        <v>28</v>
      </c>
    </row>
    <row r="72" spans="1:13" ht="13.5" hidden="1">
      <c r="A72" s="23">
        <v>13</v>
      </c>
      <c r="H72" s="25">
        <v>35</v>
      </c>
      <c r="I72" s="12" t="s">
        <v>141</v>
      </c>
      <c r="J72" s="43">
        <v>135</v>
      </c>
      <c r="K72" s="20" t="s">
        <v>335</v>
      </c>
      <c r="L72" s="9" t="s">
        <v>101</v>
      </c>
      <c r="M72" s="21">
        <v>28</v>
      </c>
    </row>
    <row r="73" spans="1:13" ht="13.5" hidden="1">
      <c r="A73" s="23">
        <v>14</v>
      </c>
      <c r="H73" s="25">
        <v>36</v>
      </c>
      <c r="I73" s="12" t="s">
        <v>142</v>
      </c>
      <c r="J73" s="43">
        <v>136</v>
      </c>
      <c r="K73" s="20" t="s">
        <v>336</v>
      </c>
      <c r="L73" s="9" t="s">
        <v>101</v>
      </c>
      <c r="M73" s="21">
        <v>28</v>
      </c>
    </row>
    <row r="74" spans="1:13" ht="13.5" hidden="1">
      <c r="A74" s="23">
        <v>15</v>
      </c>
      <c r="H74" s="25">
        <v>37</v>
      </c>
      <c r="I74" s="12" t="s">
        <v>143</v>
      </c>
      <c r="J74" s="43">
        <v>137</v>
      </c>
      <c r="K74" s="20" t="s">
        <v>337</v>
      </c>
      <c r="L74" s="9" t="s">
        <v>101</v>
      </c>
      <c r="M74" s="21">
        <v>28</v>
      </c>
    </row>
    <row r="75" spans="1:13" ht="13.5" hidden="1">
      <c r="A75" s="23">
        <v>16</v>
      </c>
      <c r="H75" s="25">
        <v>38</v>
      </c>
      <c r="I75" s="12" t="s">
        <v>144</v>
      </c>
      <c r="J75" s="43">
        <v>138</v>
      </c>
      <c r="K75" s="20" t="s">
        <v>338</v>
      </c>
      <c r="L75" s="9" t="s">
        <v>101</v>
      </c>
      <c r="M75" s="21">
        <v>28</v>
      </c>
    </row>
    <row r="76" spans="1:13" ht="13.5" hidden="1">
      <c r="A76" s="23">
        <v>17</v>
      </c>
      <c r="H76" s="25">
        <v>39</v>
      </c>
      <c r="I76" s="12" t="s">
        <v>145</v>
      </c>
      <c r="J76" s="43">
        <v>139</v>
      </c>
      <c r="K76" s="20" t="s">
        <v>339</v>
      </c>
      <c r="L76" s="9" t="s">
        <v>101</v>
      </c>
      <c r="M76" s="21">
        <v>28</v>
      </c>
    </row>
    <row r="77" spans="1:13" ht="13.5" hidden="1">
      <c r="A77" s="23">
        <v>18</v>
      </c>
      <c r="H77" s="25">
        <v>40</v>
      </c>
      <c r="I77" s="12" t="s">
        <v>146</v>
      </c>
      <c r="J77" s="43">
        <v>140</v>
      </c>
      <c r="K77" s="20" t="s">
        <v>340</v>
      </c>
      <c r="L77" s="9" t="s">
        <v>101</v>
      </c>
      <c r="M77" s="21">
        <v>28</v>
      </c>
    </row>
    <row r="78" spans="1:13" ht="13.5" hidden="1">
      <c r="A78" s="23">
        <v>19</v>
      </c>
      <c r="H78" s="25">
        <v>41</v>
      </c>
      <c r="I78" s="12" t="s">
        <v>147</v>
      </c>
      <c r="J78" s="43">
        <v>141</v>
      </c>
      <c r="K78" s="20" t="s">
        <v>341</v>
      </c>
      <c r="L78" s="9" t="s">
        <v>101</v>
      </c>
      <c r="M78" s="21">
        <v>28</v>
      </c>
    </row>
    <row r="79" spans="1:13" ht="13.5" hidden="1">
      <c r="A79" s="23">
        <v>20</v>
      </c>
      <c r="H79" s="25">
        <v>42</v>
      </c>
      <c r="I79" s="12" t="s">
        <v>148</v>
      </c>
      <c r="J79" s="43">
        <v>142</v>
      </c>
      <c r="K79" s="20" t="s">
        <v>342</v>
      </c>
      <c r="L79" s="9" t="s">
        <v>101</v>
      </c>
      <c r="M79" s="21">
        <v>28</v>
      </c>
    </row>
    <row r="80" spans="1:13" ht="13.5" hidden="1">
      <c r="A80" s="23">
        <v>21</v>
      </c>
      <c r="H80" s="25">
        <v>43</v>
      </c>
      <c r="I80" s="12" t="s">
        <v>149</v>
      </c>
      <c r="J80" s="43">
        <v>143</v>
      </c>
      <c r="K80" s="20" t="s">
        <v>343</v>
      </c>
      <c r="L80" s="9" t="s">
        <v>101</v>
      </c>
      <c r="M80" s="21">
        <v>28</v>
      </c>
    </row>
    <row r="81" spans="1:13" ht="13.5" hidden="1">
      <c r="A81" s="23">
        <v>22</v>
      </c>
      <c r="H81" s="25">
        <v>44</v>
      </c>
      <c r="I81" s="12" t="s">
        <v>488</v>
      </c>
      <c r="J81" s="43">
        <v>145</v>
      </c>
      <c r="K81" s="20" t="s">
        <v>489</v>
      </c>
      <c r="L81" s="9" t="s">
        <v>101</v>
      </c>
      <c r="M81" s="21">
        <v>28</v>
      </c>
    </row>
    <row r="82" spans="1:13" ht="13.5" hidden="1">
      <c r="A82" s="23">
        <v>23</v>
      </c>
      <c r="H82" s="25">
        <v>45</v>
      </c>
      <c r="I82" s="12" t="s">
        <v>498</v>
      </c>
      <c r="J82" s="43">
        <v>146</v>
      </c>
      <c r="K82" s="134" t="s">
        <v>499</v>
      </c>
      <c r="L82" s="9" t="s">
        <v>101</v>
      </c>
      <c r="M82" s="21">
        <v>28</v>
      </c>
    </row>
    <row r="83" spans="1:13" ht="13.5" hidden="1">
      <c r="A83" s="23">
        <v>24</v>
      </c>
      <c r="H83" s="25">
        <v>46</v>
      </c>
      <c r="I83" s="12" t="s">
        <v>150</v>
      </c>
      <c r="J83" s="43">
        <v>147</v>
      </c>
      <c r="K83" s="20" t="s">
        <v>344</v>
      </c>
      <c r="L83" s="9" t="s">
        <v>101</v>
      </c>
      <c r="M83" s="21">
        <v>28</v>
      </c>
    </row>
    <row r="84" spans="1:13" ht="13.5" hidden="1">
      <c r="A84" s="23">
        <v>25</v>
      </c>
      <c r="H84" s="25">
        <v>47</v>
      </c>
      <c r="I84" s="12" t="s">
        <v>510</v>
      </c>
      <c r="J84" s="43">
        <v>148</v>
      </c>
      <c r="K84" s="20" t="s">
        <v>490</v>
      </c>
      <c r="L84" s="9" t="s">
        <v>101</v>
      </c>
      <c r="M84" s="21">
        <v>28</v>
      </c>
    </row>
    <row r="85" spans="1:13" ht="13.5" hidden="1">
      <c r="A85" s="23">
        <v>26</v>
      </c>
      <c r="H85" s="25">
        <v>48</v>
      </c>
      <c r="I85" s="12" t="s">
        <v>299</v>
      </c>
      <c r="J85" s="43"/>
      <c r="K85" s="20"/>
      <c r="L85" s="9" t="s">
        <v>101</v>
      </c>
      <c r="M85" s="21">
        <v>28</v>
      </c>
    </row>
    <row r="86" spans="1:13" ht="13.5" hidden="1">
      <c r="A86" s="23">
        <v>27</v>
      </c>
      <c r="H86" s="25">
        <v>49</v>
      </c>
      <c r="I86" s="12" t="s">
        <v>151</v>
      </c>
      <c r="J86" s="43">
        <v>201</v>
      </c>
      <c r="K86" s="20" t="s">
        <v>345</v>
      </c>
      <c r="L86" s="9" t="s">
        <v>101</v>
      </c>
      <c r="M86" s="21">
        <v>28</v>
      </c>
    </row>
    <row r="87" spans="1:13" ht="13.5" hidden="1">
      <c r="A87" s="23">
        <v>28</v>
      </c>
      <c r="H87" s="25">
        <v>50</v>
      </c>
      <c r="I87" s="12" t="s">
        <v>152</v>
      </c>
      <c r="J87" s="43">
        <v>202</v>
      </c>
      <c r="K87" s="20" t="s">
        <v>346</v>
      </c>
      <c r="L87" s="9" t="s">
        <v>101</v>
      </c>
      <c r="M87" s="21">
        <v>28</v>
      </c>
    </row>
    <row r="88" spans="1:13" ht="13.5" hidden="1">
      <c r="A88" s="23">
        <v>29</v>
      </c>
      <c r="H88" s="25">
        <v>51</v>
      </c>
      <c r="I88" s="12" t="s">
        <v>153</v>
      </c>
      <c r="J88" s="43">
        <v>203</v>
      </c>
      <c r="K88" s="20" t="s">
        <v>347</v>
      </c>
      <c r="L88" s="9" t="s">
        <v>101</v>
      </c>
      <c r="M88" s="21">
        <v>28</v>
      </c>
    </row>
    <row r="89" spans="1:13" ht="13.5" hidden="1">
      <c r="A89" s="23">
        <v>30</v>
      </c>
      <c r="H89" s="25">
        <v>52</v>
      </c>
      <c r="I89" s="12" t="s">
        <v>154</v>
      </c>
      <c r="J89" s="43">
        <v>204</v>
      </c>
      <c r="K89" s="20" t="s">
        <v>348</v>
      </c>
      <c r="L89" s="9" t="s">
        <v>101</v>
      </c>
      <c r="M89" s="21">
        <v>28</v>
      </c>
    </row>
    <row r="90" spans="1:13" ht="13.5" hidden="1">
      <c r="A90" s="24">
        <v>31</v>
      </c>
      <c r="H90" s="25">
        <v>53</v>
      </c>
      <c r="I90" s="12" t="s">
        <v>523</v>
      </c>
      <c r="J90" s="43">
        <v>205</v>
      </c>
      <c r="K90" s="20" t="s">
        <v>524</v>
      </c>
      <c r="L90" s="9" t="s">
        <v>101</v>
      </c>
      <c r="M90" s="21">
        <v>28</v>
      </c>
    </row>
    <row r="91" spans="1:13" ht="13.5" hidden="1">
      <c r="A91" s="18"/>
      <c r="H91" s="25">
        <v>54</v>
      </c>
      <c r="I91" s="12" t="s">
        <v>155</v>
      </c>
      <c r="J91" s="43">
        <v>206</v>
      </c>
      <c r="K91" s="20" t="s">
        <v>349</v>
      </c>
      <c r="L91" s="9" t="s">
        <v>101</v>
      </c>
      <c r="M91" s="21">
        <v>28</v>
      </c>
    </row>
    <row r="92" spans="1:13" ht="13.5" hidden="1">
      <c r="A92" s="18"/>
      <c r="H92" s="25">
        <v>55</v>
      </c>
      <c r="I92" s="12" t="s">
        <v>156</v>
      </c>
      <c r="J92" s="43">
        <v>207</v>
      </c>
      <c r="K92" s="20" t="s">
        <v>350</v>
      </c>
      <c r="L92" s="9" t="s">
        <v>101</v>
      </c>
      <c r="M92" s="21">
        <v>28</v>
      </c>
    </row>
    <row r="93" spans="1:13" ht="13.5" hidden="1">
      <c r="A93" s="18"/>
      <c r="H93" s="25">
        <v>56</v>
      </c>
      <c r="I93" s="12" t="s">
        <v>157</v>
      </c>
      <c r="J93" s="43">
        <v>208</v>
      </c>
      <c r="K93" s="20" t="s">
        <v>351</v>
      </c>
      <c r="L93" s="9" t="s">
        <v>101</v>
      </c>
      <c r="M93" s="21">
        <v>28</v>
      </c>
    </row>
    <row r="94" spans="1:13" ht="13.5" hidden="1">
      <c r="A94" s="18"/>
      <c r="H94" s="25">
        <v>57</v>
      </c>
      <c r="I94" s="12" t="s">
        <v>158</v>
      </c>
      <c r="J94" s="43">
        <v>209</v>
      </c>
      <c r="K94" s="20" t="s">
        <v>352</v>
      </c>
      <c r="L94" s="9" t="s">
        <v>101</v>
      </c>
      <c r="M94" s="21">
        <v>28</v>
      </c>
    </row>
    <row r="95" spans="1:13" ht="13.5" hidden="1">
      <c r="A95" s="18"/>
      <c r="H95" s="25">
        <v>58</v>
      </c>
      <c r="I95" s="12" t="s">
        <v>159</v>
      </c>
      <c r="J95" s="43">
        <v>210</v>
      </c>
      <c r="K95" s="20" t="s">
        <v>353</v>
      </c>
      <c r="L95" s="9" t="s">
        <v>101</v>
      </c>
      <c r="M95" s="21">
        <v>28</v>
      </c>
    </row>
    <row r="96" spans="1:13" ht="13.5" hidden="1">
      <c r="A96" s="18"/>
      <c r="H96" s="25">
        <v>59</v>
      </c>
      <c r="I96" s="12" t="s">
        <v>160</v>
      </c>
      <c r="J96" s="43">
        <v>211</v>
      </c>
      <c r="K96" s="20" t="s">
        <v>354</v>
      </c>
      <c r="L96" s="9" t="s">
        <v>101</v>
      </c>
      <c r="M96" s="21">
        <v>28</v>
      </c>
    </row>
    <row r="97" spans="1:13" ht="13.5" hidden="1">
      <c r="A97" s="18"/>
      <c r="H97" s="25">
        <v>60</v>
      </c>
      <c r="I97" s="12" t="s">
        <v>161</v>
      </c>
      <c r="J97" s="43">
        <v>212</v>
      </c>
      <c r="K97" s="20" t="s">
        <v>355</v>
      </c>
      <c r="L97" s="9" t="s">
        <v>101</v>
      </c>
      <c r="M97" s="21">
        <v>28</v>
      </c>
    </row>
    <row r="98" spans="1:13" ht="13.5" hidden="1">
      <c r="A98" s="18"/>
      <c r="H98" s="25">
        <v>61</v>
      </c>
      <c r="I98" s="12" t="s">
        <v>162</v>
      </c>
      <c r="J98" s="43">
        <v>213</v>
      </c>
      <c r="K98" s="20" t="s">
        <v>356</v>
      </c>
      <c r="L98" s="9" t="s">
        <v>101</v>
      </c>
      <c r="M98" s="21">
        <v>28</v>
      </c>
    </row>
    <row r="99" spans="1:13" ht="13.5" hidden="1">
      <c r="A99" s="18"/>
      <c r="H99" s="25">
        <v>62</v>
      </c>
      <c r="I99" s="12" t="s">
        <v>163</v>
      </c>
      <c r="J99" s="43">
        <v>214</v>
      </c>
      <c r="K99" s="20" t="s">
        <v>357</v>
      </c>
      <c r="L99" s="9" t="s">
        <v>101</v>
      </c>
      <c r="M99" s="21">
        <v>28</v>
      </c>
    </row>
    <row r="100" spans="1:13" ht="13.5" hidden="1">
      <c r="A100" s="18"/>
      <c r="H100" s="25">
        <v>63</v>
      </c>
      <c r="I100" s="12" t="s">
        <v>164</v>
      </c>
      <c r="J100" s="43">
        <v>215</v>
      </c>
      <c r="K100" s="20" t="s">
        <v>358</v>
      </c>
      <c r="L100" s="9" t="s">
        <v>101</v>
      </c>
      <c r="M100" s="21">
        <v>28</v>
      </c>
    </row>
    <row r="101" spans="1:13" ht="13.5" hidden="1">
      <c r="A101" s="18"/>
      <c r="H101" s="25">
        <v>64</v>
      </c>
      <c r="I101" s="12" t="s">
        <v>500</v>
      </c>
      <c r="J101" s="43">
        <v>216</v>
      </c>
      <c r="K101" s="134" t="s">
        <v>501</v>
      </c>
      <c r="L101" s="9" t="s">
        <v>101</v>
      </c>
      <c r="M101" s="21">
        <v>28</v>
      </c>
    </row>
    <row r="102" spans="1:13" ht="13.5" hidden="1">
      <c r="A102" s="18"/>
      <c r="H102" s="25">
        <v>65</v>
      </c>
      <c r="I102" s="12" t="s">
        <v>165</v>
      </c>
      <c r="J102" s="43">
        <v>217</v>
      </c>
      <c r="K102" s="20" t="s">
        <v>359</v>
      </c>
      <c r="L102" s="9" t="s">
        <v>101</v>
      </c>
      <c r="M102" s="21">
        <v>28</v>
      </c>
    </row>
    <row r="103" spans="1:13" ht="13.5" hidden="1">
      <c r="A103" s="18"/>
      <c r="H103" s="25">
        <v>66</v>
      </c>
      <c r="I103" s="12" t="s">
        <v>166</v>
      </c>
      <c r="J103" s="43">
        <v>218</v>
      </c>
      <c r="K103" s="20" t="s">
        <v>360</v>
      </c>
      <c r="L103" s="9" t="s">
        <v>101</v>
      </c>
      <c r="M103" s="21">
        <v>28</v>
      </c>
    </row>
    <row r="104" spans="1:13" ht="13.5" hidden="1">
      <c r="A104" s="18"/>
      <c r="H104" s="25">
        <v>67</v>
      </c>
      <c r="I104" s="12" t="s">
        <v>167</v>
      </c>
      <c r="J104" s="43">
        <v>219</v>
      </c>
      <c r="K104" s="20" t="s">
        <v>361</v>
      </c>
      <c r="L104" s="9" t="s">
        <v>101</v>
      </c>
      <c r="M104" s="21">
        <v>28</v>
      </c>
    </row>
    <row r="105" spans="1:13" ht="13.5" hidden="1">
      <c r="A105" s="18"/>
      <c r="H105" s="25">
        <v>68</v>
      </c>
      <c r="I105" s="12" t="s">
        <v>168</v>
      </c>
      <c r="J105" s="43">
        <v>220</v>
      </c>
      <c r="K105" s="20" t="s">
        <v>362</v>
      </c>
      <c r="L105" s="9" t="s">
        <v>101</v>
      </c>
      <c r="M105" s="21">
        <v>28</v>
      </c>
    </row>
    <row r="106" spans="1:13" ht="13.5" hidden="1">
      <c r="A106" s="18"/>
      <c r="H106" s="25">
        <v>69</v>
      </c>
      <c r="I106" s="12" t="s">
        <v>169</v>
      </c>
      <c r="J106" s="43">
        <v>221</v>
      </c>
      <c r="K106" s="20" t="s">
        <v>363</v>
      </c>
      <c r="L106" s="9" t="s">
        <v>101</v>
      </c>
      <c r="M106" s="21">
        <v>28</v>
      </c>
    </row>
    <row r="107" spans="1:13" ht="13.5" hidden="1">
      <c r="A107" s="18"/>
      <c r="H107" s="25">
        <v>70</v>
      </c>
      <c r="I107" s="12" t="s">
        <v>170</v>
      </c>
      <c r="J107" s="43">
        <v>222</v>
      </c>
      <c r="K107" s="20" t="s">
        <v>364</v>
      </c>
      <c r="L107" s="9" t="s">
        <v>101</v>
      </c>
      <c r="M107" s="21">
        <v>28</v>
      </c>
    </row>
    <row r="108" spans="1:13" ht="13.5" hidden="1">
      <c r="A108" s="18"/>
      <c r="H108" s="25">
        <v>71</v>
      </c>
      <c r="I108" s="12" t="s">
        <v>135</v>
      </c>
      <c r="J108" s="43">
        <v>223</v>
      </c>
      <c r="K108" s="20" t="s">
        <v>329</v>
      </c>
      <c r="L108" s="9" t="s">
        <v>101</v>
      </c>
      <c r="M108" s="21">
        <v>28</v>
      </c>
    </row>
    <row r="109" spans="1:13" ht="13.5" hidden="1">
      <c r="A109" s="18"/>
      <c r="H109" s="25">
        <v>72</v>
      </c>
      <c r="I109" s="12" t="s">
        <v>171</v>
      </c>
      <c r="J109" s="43">
        <v>224</v>
      </c>
      <c r="K109" s="20" t="s">
        <v>365</v>
      </c>
      <c r="L109" s="9" t="s">
        <v>101</v>
      </c>
      <c r="M109" s="21">
        <v>28</v>
      </c>
    </row>
    <row r="110" spans="1:13" ht="13.5" hidden="1">
      <c r="A110" s="18"/>
      <c r="H110" s="25">
        <v>73</v>
      </c>
      <c r="I110" s="12" t="s">
        <v>172</v>
      </c>
      <c r="J110" s="43">
        <v>225</v>
      </c>
      <c r="K110" s="20" t="s">
        <v>366</v>
      </c>
      <c r="L110" s="9" t="s">
        <v>101</v>
      </c>
      <c r="M110" s="21">
        <v>28</v>
      </c>
    </row>
    <row r="111" spans="1:13" ht="13.5" hidden="1">
      <c r="A111" s="18"/>
      <c r="H111" s="25">
        <v>74</v>
      </c>
      <c r="I111" s="12" t="s">
        <v>539</v>
      </c>
      <c r="J111" s="43">
        <v>226</v>
      </c>
      <c r="K111" s="20" t="s">
        <v>546</v>
      </c>
      <c r="L111" s="9" t="s">
        <v>101</v>
      </c>
      <c r="M111" s="21">
        <v>28</v>
      </c>
    </row>
    <row r="112" spans="1:13" ht="13.5" hidden="1">
      <c r="A112" s="18"/>
      <c r="H112" s="25">
        <v>75</v>
      </c>
      <c r="I112" s="12" t="s">
        <v>173</v>
      </c>
      <c r="J112" s="43">
        <v>227</v>
      </c>
      <c r="K112" s="20" t="s">
        <v>367</v>
      </c>
      <c r="L112" s="9" t="s">
        <v>101</v>
      </c>
      <c r="M112" s="21">
        <v>28</v>
      </c>
    </row>
    <row r="113" spans="1:13" ht="13.5" hidden="1">
      <c r="A113" s="18"/>
      <c r="H113" s="25">
        <v>76</v>
      </c>
      <c r="I113" s="12" t="s">
        <v>174</v>
      </c>
      <c r="J113" s="43">
        <v>228</v>
      </c>
      <c r="K113" s="20" t="s">
        <v>96</v>
      </c>
      <c r="L113" s="9" t="s">
        <v>101</v>
      </c>
      <c r="M113" s="21">
        <v>28</v>
      </c>
    </row>
    <row r="114" spans="1:13" ht="13.5" hidden="1">
      <c r="A114" s="18"/>
      <c r="H114" s="25">
        <v>77</v>
      </c>
      <c r="I114" s="12" t="s">
        <v>175</v>
      </c>
      <c r="J114" s="43">
        <v>229</v>
      </c>
      <c r="K114" s="20" t="s">
        <v>368</v>
      </c>
      <c r="L114" s="9" t="s">
        <v>101</v>
      </c>
      <c r="M114" s="21">
        <v>28</v>
      </c>
    </row>
    <row r="115" spans="1:13" ht="13.5" hidden="1">
      <c r="A115" s="18"/>
      <c r="H115" s="25">
        <v>78</v>
      </c>
      <c r="I115" s="12" t="s">
        <v>176</v>
      </c>
      <c r="J115" s="43">
        <v>230</v>
      </c>
      <c r="K115" s="20" t="s">
        <v>369</v>
      </c>
      <c r="L115" s="9" t="s">
        <v>101</v>
      </c>
      <c r="M115" s="21">
        <v>28</v>
      </c>
    </row>
    <row r="116" spans="1:13" ht="13.5" hidden="1">
      <c r="A116" s="18"/>
      <c r="H116" s="25">
        <v>79</v>
      </c>
      <c r="I116" s="12" t="s">
        <v>177</v>
      </c>
      <c r="J116" s="43">
        <v>231</v>
      </c>
      <c r="K116" s="20" t="s">
        <v>370</v>
      </c>
      <c r="L116" s="9" t="s">
        <v>101</v>
      </c>
      <c r="M116" s="21">
        <v>28</v>
      </c>
    </row>
    <row r="117" spans="1:13" ht="13.5" hidden="1">
      <c r="A117" s="18"/>
      <c r="H117" s="25">
        <v>80</v>
      </c>
      <c r="I117" s="12" t="s">
        <v>178</v>
      </c>
      <c r="J117" s="43">
        <v>232</v>
      </c>
      <c r="K117" s="20" t="s">
        <v>371</v>
      </c>
      <c r="L117" s="9" t="s">
        <v>101</v>
      </c>
      <c r="M117" s="21">
        <v>28</v>
      </c>
    </row>
    <row r="118" spans="1:13" ht="13.5" hidden="1">
      <c r="A118" s="18"/>
      <c r="H118" s="25">
        <v>81</v>
      </c>
      <c r="I118" s="12" t="s">
        <v>179</v>
      </c>
      <c r="J118" s="43">
        <v>233</v>
      </c>
      <c r="K118" s="20" t="s">
        <v>372</v>
      </c>
      <c r="L118" s="9" t="s">
        <v>101</v>
      </c>
      <c r="M118" s="21">
        <v>28</v>
      </c>
    </row>
    <row r="119" spans="1:13" ht="13.5" hidden="1">
      <c r="A119" s="18"/>
      <c r="H119" s="25">
        <v>82</v>
      </c>
      <c r="I119" s="12" t="s">
        <v>180</v>
      </c>
      <c r="J119" s="43">
        <v>234</v>
      </c>
      <c r="K119" s="20" t="s">
        <v>373</v>
      </c>
      <c r="L119" s="9" t="s">
        <v>101</v>
      </c>
      <c r="M119" s="21">
        <v>28</v>
      </c>
    </row>
    <row r="120" spans="1:13" ht="13.5" hidden="1">
      <c r="A120" s="18"/>
      <c r="H120" s="25">
        <v>83</v>
      </c>
      <c r="I120" s="12" t="s">
        <v>181</v>
      </c>
      <c r="J120" s="43">
        <v>235</v>
      </c>
      <c r="K120" s="20" t="s">
        <v>374</v>
      </c>
      <c r="L120" s="9" t="s">
        <v>101</v>
      </c>
      <c r="M120" s="21">
        <v>28</v>
      </c>
    </row>
    <row r="121" spans="1:13" ht="13.5" hidden="1">
      <c r="A121" s="18"/>
      <c r="H121" s="25">
        <v>84</v>
      </c>
      <c r="I121" s="12" t="s">
        <v>182</v>
      </c>
      <c r="J121" s="43">
        <v>236</v>
      </c>
      <c r="K121" s="20" t="s">
        <v>375</v>
      </c>
      <c r="L121" s="9" t="s">
        <v>101</v>
      </c>
      <c r="M121" s="21">
        <v>28</v>
      </c>
    </row>
    <row r="122" spans="1:13" ht="13.5" hidden="1">
      <c r="A122" s="18"/>
      <c r="H122" s="25">
        <v>85</v>
      </c>
      <c r="I122" s="12" t="s">
        <v>495</v>
      </c>
      <c r="J122" s="43">
        <v>237</v>
      </c>
      <c r="K122" s="20" t="s">
        <v>496</v>
      </c>
      <c r="L122" s="9" t="s">
        <v>101</v>
      </c>
      <c r="M122" s="21">
        <v>28</v>
      </c>
    </row>
    <row r="123" spans="1:13" ht="13.5" hidden="1">
      <c r="A123" s="18"/>
      <c r="H123" s="25">
        <v>86</v>
      </c>
      <c r="I123" s="12" t="s">
        <v>183</v>
      </c>
      <c r="J123" s="43">
        <v>238</v>
      </c>
      <c r="K123" s="20" t="s">
        <v>376</v>
      </c>
      <c r="L123" s="9" t="s">
        <v>101</v>
      </c>
      <c r="M123" s="21">
        <v>28</v>
      </c>
    </row>
    <row r="124" spans="1:13" ht="13.5" hidden="1">
      <c r="A124" s="18"/>
      <c r="H124" s="25">
        <v>87</v>
      </c>
      <c r="I124" s="12" t="s">
        <v>184</v>
      </c>
      <c r="J124" s="43">
        <v>239</v>
      </c>
      <c r="K124" s="20" t="s">
        <v>377</v>
      </c>
      <c r="L124" s="9" t="s">
        <v>101</v>
      </c>
      <c r="M124" s="21">
        <v>28</v>
      </c>
    </row>
    <row r="125" spans="1:13" ht="13.5" hidden="1">
      <c r="A125" s="18"/>
      <c r="H125" s="25">
        <v>88</v>
      </c>
      <c r="I125" s="12" t="s">
        <v>185</v>
      </c>
      <c r="J125" s="43">
        <v>240</v>
      </c>
      <c r="K125" s="20" t="s">
        <v>378</v>
      </c>
      <c r="L125" s="9" t="s">
        <v>101</v>
      </c>
      <c r="M125" s="21">
        <v>28</v>
      </c>
    </row>
    <row r="126" spans="1:13" ht="13.5" hidden="1">
      <c r="A126" s="18"/>
      <c r="H126" s="25">
        <v>89</v>
      </c>
      <c r="I126" s="12" t="s">
        <v>186</v>
      </c>
      <c r="J126" s="43">
        <v>241</v>
      </c>
      <c r="K126" s="20" t="s">
        <v>379</v>
      </c>
      <c r="L126" s="9" t="s">
        <v>101</v>
      </c>
      <c r="M126" s="21">
        <v>28</v>
      </c>
    </row>
    <row r="127" spans="1:13" ht="13.5" hidden="1">
      <c r="A127" s="18"/>
      <c r="H127" s="25">
        <v>90</v>
      </c>
      <c r="I127" s="12" t="s">
        <v>187</v>
      </c>
      <c r="J127" s="43">
        <v>242</v>
      </c>
      <c r="K127" s="20" t="s">
        <v>380</v>
      </c>
      <c r="L127" s="9" t="s">
        <v>101</v>
      </c>
      <c r="M127" s="21">
        <v>28</v>
      </c>
    </row>
    <row r="128" spans="1:13" ht="13.5" hidden="1">
      <c r="A128" s="18"/>
      <c r="H128" s="25">
        <v>91</v>
      </c>
      <c r="I128" s="12" t="s">
        <v>493</v>
      </c>
      <c r="J128" s="43">
        <v>244</v>
      </c>
      <c r="K128" s="20" t="s">
        <v>494</v>
      </c>
      <c r="L128" s="9" t="s">
        <v>101</v>
      </c>
      <c r="M128" s="21">
        <v>28</v>
      </c>
    </row>
    <row r="129" spans="1:13" ht="13.5" hidden="1">
      <c r="A129" s="18"/>
      <c r="H129" s="25">
        <v>92</v>
      </c>
      <c r="I129" s="12" t="s">
        <v>491</v>
      </c>
      <c r="J129" s="43">
        <v>245</v>
      </c>
      <c r="K129" s="20" t="s">
        <v>492</v>
      </c>
      <c r="L129" s="9" t="s">
        <v>101</v>
      </c>
      <c r="M129" s="21">
        <v>28</v>
      </c>
    </row>
    <row r="130" spans="1:13" ht="13.5" hidden="1">
      <c r="A130" s="18"/>
      <c r="H130" s="25">
        <v>93</v>
      </c>
      <c r="I130" s="12" t="s">
        <v>188</v>
      </c>
      <c r="J130" s="43">
        <v>246</v>
      </c>
      <c r="K130" s="20" t="s">
        <v>381</v>
      </c>
      <c r="L130" s="9" t="s">
        <v>101</v>
      </c>
      <c r="M130" s="21">
        <v>28</v>
      </c>
    </row>
    <row r="131" spans="1:13" ht="13.5" hidden="1">
      <c r="A131" s="18"/>
      <c r="H131" s="25">
        <v>94</v>
      </c>
      <c r="I131" s="12" t="s">
        <v>189</v>
      </c>
      <c r="J131" s="43">
        <v>247</v>
      </c>
      <c r="K131" s="20" t="s">
        <v>382</v>
      </c>
      <c r="L131" s="9" t="s">
        <v>101</v>
      </c>
      <c r="M131" s="21">
        <v>28</v>
      </c>
    </row>
    <row r="132" spans="1:13" ht="13.5" hidden="1">
      <c r="A132" s="18"/>
      <c r="H132" s="25">
        <v>95</v>
      </c>
      <c r="I132" s="12" t="s">
        <v>190</v>
      </c>
      <c r="J132" s="43">
        <v>248</v>
      </c>
      <c r="K132" s="20" t="s">
        <v>383</v>
      </c>
      <c r="L132" s="9" t="s">
        <v>101</v>
      </c>
      <c r="M132" s="21">
        <v>28</v>
      </c>
    </row>
    <row r="133" spans="1:13" ht="13.5" hidden="1">
      <c r="A133" s="18"/>
      <c r="H133" s="25">
        <v>96</v>
      </c>
      <c r="I133" s="12" t="s">
        <v>191</v>
      </c>
      <c r="J133" s="43">
        <v>249</v>
      </c>
      <c r="K133" s="20" t="s">
        <v>384</v>
      </c>
      <c r="L133" s="9" t="s">
        <v>101</v>
      </c>
      <c r="M133" s="21">
        <v>28</v>
      </c>
    </row>
    <row r="134" spans="1:13" ht="13.5" hidden="1">
      <c r="A134" s="18"/>
      <c r="H134" s="25">
        <v>97</v>
      </c>
      <c r="I134" s="12" t="s">
        <v>192</v>
      </c>
      <c r="J134" s="43">
        <v>250</v>
      </c>
      <c r="K134" s="20" t="s">
        <v>385</v>
      </c>
      <c r="L134" s="9" t="s">
        <v>101</v>
      </c>
      <c r="M134" s="21">
        <v>28</v>
      </c>
    </row>
    <row r="135" spans="1:13" ht="13.5" hidden="1">
      <c r="A135" s="18"/>
      <c r="H135" s="25">
        <v>98</v>
      </c>
      <c r="I135" s="12" t="s">
        <v>512</v>
      </c>
      <c r="J135" s="43">
        <v>251</v>
      </c>
      <c r="K135" s="20" t="s">
        <v>513</v>
      </c>
      <c r="L135" s="9" t="s">
        <v>101</v>
      </c>
      <c r="M135" s="21">
        <v>28</v>
      </c>
    </row>
    <row r="136" spans="1:13" ht="13.5" hidden="1">
      <c r="A136" s="18"/>
      <c r="H136" s="25">
        <v>99</v>
      </c>
      <c r="I136" s="12" t="s">
        <v>193</v>
      </c>
      <c r="J136" s="43">
        <v>252</v>
      </c>
      <c r="K136" s="20" t="s">
        <v>386</v>
      </c>
      <c r="L136" s="9" t="s">
        <v>101</v>
      </c>
      <c r="M136" s="21">
        <v>28</v>
      </c>
    </row>
    <row r="137" spans="1:13" ht="13.5" hidden="1">
      <c r="A137" s="18"/>
      <c r="H137" s="25">
        <v>100</v>
      </c>
      <c r="I137" s="12" t="s">
        <v>194</v>
      </c>
      <c r="J137" s="43">
        <v>253</v>
      </c>
      <c r="K137" s="20" t="s">
        <v>387</v>
      </c>
      <c r="L137" s="9" t="s">
        <v>101</v>
      </c>
      <c r="M137" s="21">
        <v>28</v>
      </c>
    </row>
    <row r="138" spans="1:13" ht="13.5" hidden="1">
      <c r="A138" s="18"/>
      <c r="H138" s="25">
        <v>101</v>
      </c>
      <c r="I138" s="12" t="s">
        <v>195</v>
      </c>
      <c r="J138" s="43">
        <v>254</v>
      </c>
      <c r="K138" s="20" t="s">
        <v>388</v>
      </c>
      <c r="L138" s="9" t="s">
        <v>101</v>
      </c>
      <c r="M138" s="21">
        <v>28</v>
      </c>
    </row>
    <row r="139" spans="1:13" ht="13.5" hidden="1">
      <c r="A139" s="18"/>
      <c r="H139" s="25">
        <v>102</v>
      </c>
      <c r="I139" s="12" t="s">
        <v>196</v>
      </c>
      <c r="J139" s="43">
        <v>255</v>
      </c>
      <c r="K139" s="20" t="s">
        <v>389</v>
      </c>
      <c r="L139" s="9" t="s">
        <v>101</v>
      </c>
      <c r="M139" s="21">
        <v>28</v>
      </c>
    </row>
    <row r="140" spans="1:13" ht="13.5" hidden="1">
      <c r="A140" s="18"/>
      <c r="H140" s="25">
        <v>103</v>
      </c>
      <c r="I140" s="12" t="s">
        <v>197</v>
      </c>
      <c r="J140" s="43">
        <v>257</v>
      </c>
      <c r="K140" s="20" t="s">
        <v>390</v>
      </c>
      <c r="L140" s="9" t="s">
        <v>101</v>
      </c>
      <c r="M140" s="21">
        <v>28</v>
      </c>
    </row>
    <row r="141" spans="1:13" ht="13.5" hidden="1">
      <c r="A141" s="18"/>
      <c r="H141" s="25">
        <v>104</v>
      </c>
      <c r="I141" s="12" t="s">
        <v>300</v>
      </c>
      <c r="J141" s="43"/>
      <c r="K141" s="20"/>
      <c r="L141" s="9" t="s">
        <v>101</v>
      </c>
      <c r="M141" s="21">
        <v>28</v>
      </c>
    </row>
    <row r="142" spans="1:13" ht="13.5" hidden="1">
      <c r="A142" s="18"/>
      <c r="H142" s="25">
        <v>105</v>
      </c>
      <c r="I142" s="12" t="s">
        <v>198</v>
      </c>
      <c r="J142" s="43">
        <v>301</v>
      </c>
      <c r="K142" s="20" t="s">
        <v>391</v>
      </c>
      <c r="L142" s="9" t="s">
        <v>101</v>
      </c>
      <c r="M142" s="21">
        <v>28</v>
      </c>
    </row>
    <row r="143" spans="1:13" ht="13.5" hidden="1">
      <c r="A143" s="18"/>
      <c r="H143" s="25">
        <v>106</v>
      </c>
      <c r="I143" s="12" t="s">
        <v>199</v>
      </c>
      <c r="J143" s="43">
        <v>302</v>
      </c>
      <c r="K143" s="20" t="s">
        <v>392</v>
      </c>
      <c r="L143" s="9" t="s">
        <v>101</v>
      </c>
      <c r="M143" s="21">
        <v>28</v>
      </c>
    </row>
    <row r="144" spans="1:13" ht="13.5" hidden="1">
      <c r="A144" s="18"/>
      <c r="H144" s="25">
        <v>107</v>
      </c>
      <c r="I144" s="12" t="s">
        <v>200</v>
      </c>
      <c r="J144" s="43">
        <v>303</v>
      </c>
      <c r="K144" s="20" t="s">
        <v>393</v>
      </c>
      <c r="L144" s="9" t="s">
        <v>101</v>
      </c>
      <c r="M144" s="21">
        <v>28</v>
      </c>
    </row>
    <row r="145" spans="1:13" ht="13.5" hidden="1">
      <c r="A145" s="18"/>
      <c r="H145" s="25">
        <v>108</v>
      </c>
      <c r="I145" s="12" t="s">
        <v>201</v>
      </c>
      <c r="J145" s="43">
        <v>304</v>
      </c>
      <c r="K145" s="20" t="s">
        <v>394</v>
      </c>
      <c r="L145" s="9" t="s">
        <v>101</v>
      </c>
      <c r="M145" s="21">
        <v>28</v>
      </c>
    </row>
    <row r="146" spans="1:13" ht="13.5" hidden="1">
      <c r="A146" s="18"/>
      <c r="H146" s="25">
        <v>109</v>
      </c>
      <c r="I146" s="12" t="s">
        <v>202</v>
      </c>
      <c r="J146" s="43">
        <v>305</v>
      </c>
      <c r="K146" s="20" t="s">
        <v>395</v>
      </c>
      <c r="L146" s="9" t="s">
        <v>101</v>
      </c>
      <c r="M146" s="21">
        <v>28</v>
      </c>
    </row>
    <row r="147" spans="1:13" ht="13.5" hidden="1">
      <c r="A147" s="18"/>
      <c r="H147" s="25">
        <v>110</v>
      </c>
      <c r="I147" s="12" t="s">
        <v>203</v>
      </c>
      <c r="J147" s="43">
        <v>306</v>
      </c>
      <c r="K147" s="20" t="s">
        <v>396</v>
      </c>
      <c r="L147" s="9" t="s">
        <v>101</v>
      </c>
      <c r="M147" s="21">
        <v>28</v>
      </c>
    </row>
    <row r="148" spans="1:13" ht="13.5" hidden="1">
      <c r="A148" s="18"/>
      <c r="H148" s="25">
        <v>111</v>
      </c>
      <c r="I148" s="12" t="s">
        <v>204</v>
      </c>
      <c r="J148" s="43">
        <v>307</v>
      </c>
      <c r="K148" s="20" t="s">
        <v>397</v>
      </c>
      <c r="L148" s="9" t="s">
        <v>101</v>
      </c>
      <c r="M148" s="21">
        <v>28</v>
      </c>
    </row>
    <row r="149" spans="1:13" ht="13.5" hidden="1">
      <c r="A149" s="18"/>
      <c r="H149" s="25">
        <v>112</v>
      </c>
      <c r="I149" s="12" t="s">
        <v>511</v>
      </c>
      <c r="J149" s="43">
        <v>308</v>
      </c>
      <c r="K149" s="20" t="s">
        <v>514</v>
      </c>
      <c r="L149" s="9" t="s">
        <v>101</v>
      </c>
      <c r="M149" s="21">
        <v>28</v>
      </c>
    </row>
    <row r="150" spans="1:13" ht="13.5" hidden="1">
      <c r="A150" s="18"/>
      <c r="H150" s="25">
        <v>113</v>
      </c>
      <c r="I150" s="12" t="s">
        <v>205</v>
      </c>
      <c r="J150" s="43">
        <v>309</v>
      </c>
      <c r="K150" s="20" t="s">
        <v>515</v>
      </c>
      <c r="L150" s="9" t="s">
        <v>101</v>
      </c>
      <c r="M150" s="21">
        <v>28</v>
      </c>
    </row>
    <row r="151" spans="1:13" ht="13.5" hidden="1">
      <c r="A151" s="18"/>
      <c r="H151" s="25">
        <v>114</v>
      </c>
      <c r="I151" s="12" t="s">
        <v>206</v>
      </c>
      <c r="J151" s="43">
        <v>310</v>
      </c>
      <c r="K151" s="20" t="s">
        <v>398</v>
      </c>
      <c r="L151" s="9" t="s">
        <v>101</v>
      </c>
      <c r="M151" s="21">
        <v>28</v>
      </c>
    </row>
    <row r="152" spans="1:13" ht="13.5" hidden="1">
      <c r="A152" s="18"/>
      <c r="H152" s="25">
        <v>115</v>
      </c>
      <c r="I152" s="12" t="s">
        <v>207</v>
      </c>
      <c r="J152" s="43">
        <v>311</v>
      </c>
      <c r="K152" s="20" t="s">
        <v>399</v>
      </c>
      <c r="L152" s="9" t="s">
        <v>101</v>
      </c>
      <c r="M152" s="21">
        <v>28</v>
      </c>
    </row>
    <row r="153" spans="1:13" ht="13.5" hidden="1">
      <c r="A153" s="18"/>
      <c r="H153" s="25">
        <v>116</v>
      </c>
      <c r="I153" s="12" t="s">
        <v>208</v>
      </c>
      <c r="J153" s="43">
        <v>312</v>
      </c>
      <c r="K153" s="20" t="s">
        <v>400</v>
      </c>
      <c r="L153" s="9" t="s">
        <v>101</v>
      </c>
      <c r="M153" s="21">
        <v>28</v>
      </c>
    </row>
    <row r="154" spans="1:13" ht="13.5" hidden="1">
      <c r="A154" s="18"/>
      <c r="H154" s="25">
        <v>117</v>
      </c>
      <c r="I154" s="12" t="s">
        <v>209</v>
      </c>
      <c r="J154" s="43">
        <v>313</v>
      </c>
      <c r="K154" s="20" t="s">
        <v>401</v>
      </c>
      <c r="L154" s="9" t="s">
        <v>101</v>
      </c>
      <c r="M154" s="21">
        <v>28</v>
      </c>
    </row>
    <row r="155" spans="1:13" ht="13.5" hidden="1">
      <c r="A155" s="18"/>
      <c r="H155" s="25">
        <v>118</v>
      </c>
      <c r="I155" s="12" t="s">
        <v>210</v>
      </c>
      <c r="J155" s="43">
        <v>314</v>
      </c>
      <c r="K155" s="20" t="s">
        <v>402</v>
      </c>
      <c r="L155" s="9" t="s">
        <v>101</v>
      </c>
      <c r="M155" s="21">
        <v>28</v>
      </c>
    </row>
    <row r="156" spans="1:13" ht="13.5" hidden="1">
      <c r="A156" s="18"/>
      <c r="H156" s="25">
        <v>119</v>
      </c>
      <c r="I156" s="12" t="s">
        <v>211</v>
      </c>
      <c r="J156" s="43">
        <v>315</v>
      </c>
      <c r="K156" s="20" t="s">
        <v>403</v>
      </c>
      <c r="L156" s="9" t="s">
        <v>101</v>
      </c>
      <c r="M156" s="21">
        <v>28</v>
      </c>
    </row>
    <row r="157" spans="1:13" ht="13.5" hidden="1">
      <c r="A157" s="18"/>
      <c r="H157" s="25">
        <v>120</v>
      </c>
      <c r="I157" s="12" t="s">
        <v>212</v>
      </c>
      <c r="J157" s="43">
        <v>316</v>
      </c>
      <c r="K157" s="20" t="s">
        <v>404</v>
      </c>
      <c r="L157" s="9" t="s">
        <v>101</v>
      </c>
      <c r="M157" s="21">
        <v>28</v>
      </c>
    </row>
    <row r="158" spans="1:13" ht="13.5" hidden="1">
      <c r="A158" s="18"/>
      <c r="H158" s="25">
        <v>121</v>
      </c>
      <c r="I158" s="12" t="s">
        <v>213</v>
      </c>
      <c r="J158" s="43">
        <v>317</v>
      </c>
      <c r="K158" s="20" t="s">
        <v>405</v>
      </c>
      <c r="L158" s="9" t="s">
        <v>101</v>
      </c>
      <c r="M158" s="21">
        <v>28</v>
      </c>
    </row>
    <row r="159" spans="1:13" ht="13.5" hidden="1">
      <c r="A159" s="18"/>
      <c r="H159" s="25">
        <v>122</v>
      </c>
      <c r="I159" s="12" t="s">
        <v>214</v>
      </c>
      <c r="J159" s="43">
        <v>318</v>
      </c>
      <c r="K159" s="20" t="s">
        <v>406</v>
      </c>
      <c r="L159" s="9" t="s">
        <v>101</v>
      </c>
      <c r="M159" s="21">
        <v>28</v>
      </c>
    </row>
    <row r="160" spans="1:13" ht="13.5" hidden="1">
      <c r="A160" s="18"/>
      <c r="H160" s="25">
        <v>123</v>
      </c>
      <c r="I160" s="12" t="s">
        <v>215</v>
      </c>
      <c r="J160" s="43">
        <v>319</v>
      </c>
      <c r="K160" s="20" t="s">
        <v>407</v>
      </c>
      <c r="L160" s="9" t="s">
        <v>101</v>
      </c>
      <c r="M160" s="21">
        <v>28</v>
      </c>
    </row>
    <row r="161" spans="8:13" ht="13.5" hidden="1">
      <c r="H161" s="25">
        <v>124</v>
      </c>
      <c r="I161" s="12" t="s">
        <v>216</v>
      </c>
      <c r="J161" s="43">
        <v>320</v>
      </c>
      <c r="K161" s="20" t="s">
        <v>408</v>
      </c>
      <c r="L161" s="9" t="s">
        <v>101</v>
      </c>
      <c r="M161" s="21">
        <v>28</v>
      </c>
    </row>
    <row r="162" spans="8:13" ht="13.5" hidden="1">
      <c r="H162" s="25">
        <v>125</v>
      </c>
      <c r="I162" s="12" t="s">
        <v>217</v>
      </c>
      <c r="J162" s="43">
        <v>321</v>
      </c>
      <c r="K162" s="20" t="s">
        <v>409</v>
      </c>
      <c r="L162" s="9" t="s">
        <v>101</v>
      </c>
      <c r="M162" s="21">
        <v>28</v>
      </c>
    </row>
    <row r="163" spans="8:13" ht="13.5" hidden="1">
      <c r="H163" s="25">
        <v>126</v>
      </c>
      <c r="I163" s="12" t="s">
        <v>218</v>
      </c>
      <c r="J163" s="43">
        <v>322</v>
      </c>
      <c r="K163" s="20" t="s">
        <v>410</v>
      </c>
      <c r="L163" s="9" t="s">
        <v>101</v>
      </c>
      <c r="M163" s="21">
        <v>28</v>
      </c>
    </row>
    <row r="164" spans="8:13" ht="13.5" hidden="1">
      <c r="H164" s="25">
        <v>127</v>
      </c>
      <c r="I164" s="12" t="s">
        <v>219</v>
      </c>
      <c r="J164" s="43">
        <v>323</v>
      </c>
      <c r="K164" s="20" t="s">
        <v>411</v>
      </c>
      <c r="L164" s="9" t="s">
        <v>101</v>
      </c>
      <c r="M164" s="21">
        <v>28</v>
      </c>
    </row>
    <row r="165" spans="8:13" ht="13.5" hidden="1">
      <c r="H165" s="25">
        <v>128</v>
      </c>
      <c r="I165" s="12" t="s">
        <v>220</v>
      </c>
      <c r="J165" s="43">
        <v>324</v>
      </c>
      <c r="K165" s="20" t="s">
        <v>412</v>
      </c>
      <c r="L165" s="9" t="s">
        <v>101</v>
      </c>
      <c r="M165" s="21">
        <v>28</v>
      </c>
    </row>
    <row r="166" spans="8:13" ht="13.5" hidden="1">
      <c r="H166" s="25">
        <v>129</v>
      </c>
      <c r="I166" s="12" t="s">
        <v>221</v>
      </c>
      <c r="J166" s="43">
        <v>325</v>
      </c>
      <c r="K166" s="20" t="s">
        <v>97</v>
      </c>
      <c r="L166" s="9" t="s">
        <v>101</v>
      </c>
      <c r="M166" s="21">
        <v>28</v>
      </c>
    </row>
    <row r="167" spans="8:13" ht="13.5" hidden="1">
      <c r="H167" s="25">
        <v>130</v>
      </c>
      <c r="I167" s="12" t="s">
        <v>222</v>
      </c>
      <c r="J167" s="43">
        <v>326</v>
      </c>
      <c r="K167" s="20" t="s">
        <v>413</v>
      </c>
      <c r="L167" s="9" t="s">
        <v>101</v>
      </c>
      <c r="M167" s="21">
        <v>28</v>
      </c>
    </row>
    <row r="168" spans="8:13" ht="13.5" hidden="1">
      <c r="H168" s="25">
        <v>131</v>
      </c>
      <c r="I168" s="12" t="s">
        <v>223</v>
      </c>
      <c r="J168" s="43">
        <v>327</v>
      </c>
      <c r="K168" s="20" t="s">
        <v>414</v>
      </c>
      <c r="L168" s="9" t="s">
        <v>101</v>
      </c>
      <c r="M168" s="21">
        <v>28</v>
      </c>
    </row>
    <row r="169" spans="8:13" ht="13.5" hidden="1">
      <c r="H169" s="25">
        <v>132</v>
      </c>
      <c r="I169" s="12" t="s">
        <v>224</v>
      </c>
      <c r="J169" s="43">
        <v>328</v>
      </c>
      <c r="K169" s="20" t="s">
        <v>98</v>
      </c>
      <c r="L169" s="9" t="s">
        <v>101</v>
      </c>
      <c r="M169" s="21">
        <v>28</v>
      </c>
    </row>
    <row r="170" spans="8:13" ht="13.5" hidden="1">
      <c r="H170" s="25">
        <v>133</v>
      </c>
      <c r="I170" s="12" t="s">
        <v>225</v>
      </c>
      <c r="J170" s="43">
        <v>329</v>
      </c>
      <c r="K170" s="20" t="s">
        <v>415</v>
      </c>
      <c r="L170" s="9" t="s">
        <v>101</v>
      </c>
      <c r="M170" s="21">
        <v>28</v>
      </c>
    </row>
    <row r="171" spans="8:13" ht="13.5" hidden="1">
      <c r="H171" s="25">
        <v>134</v>
      </c>
      <c r="I171" s="12" t="s">
        <v>226</v>
      </c>
      <c r="J171" s="43">
        <v>330</v>
      </c>
      <c r="K171" s="20" t="s">
        <v>416</v>
      </c>
      <c r="L171" s="9" t="s">
        <v>101</v>
      </c>
      <c r="M171" s="21">
        <v>28</v>
      </c>
    </row>
    <row r="172" spans="8:13" ht="13.5" hidden="1">
      <c r="H172" s="25">
        <v>135</v>
      </c>
      <c r="I172" s="12" t="s">
        <v>227</v>
      </c>
      <c r="J172" s="43">
        <v>331</v>
      </c>
      <c r="K172" s="20" t="s">
        <v>417</v>
      </c>
      <c r="L172" s="9" t="s">
        <v>101</v>
      </c>
      <c r="M172" s="21">
        <v>28</v>
      </c>
    </row>
    <row r="173" spans="8:13" ht="13.5" hidden="1">
      <c r="H173" s="25">
        <v>136</v>
      </c>
      <c r="I173" s="12" t="s">
        <v>228</v>
      </c>
      <c r="J173" s="43">
        <v>332</v>
      </c>
      <c r="K173" s="20" t="s">
        <v>418</v>
      </c>
      <c r="L173" s="9" t="s">
        <v>101</v>
      </c>
      <c r="M173" s="21">
        <v>28</v>
      </c>
    </row>
    <row r="174" spans="8:13" ht="13.5" hidden="1">
      <c r="H174" s="25">
        <v>137</v>
      </c>
      <c r="I174" s="12" t="s">
        <v>301</v>
      </c>
      <c r="J174" s="43"/>
      <c r="K174" s="20"/>
      <c r="L174" s="9" t="s">
        <v>101</v>
      </c>
      <c r="M174" s="21">
        <v>28</v>
      </c>
    </row>
    <row r="175" spans="8:13" ht="13.5" hidden="1">
      <c r="H175" s="25">
        <v>138</v>
      </c>
      <c r="I175" s="12" t="s">
        <v>229</v>
      </c>
      <c r="J175" s="43">
        <v>401</v>
      </c>
      <c r="K175" s="20" t="s">
        <v>419</v>
      </c>
      <c r="L175" s="9" t="s">
        <v>101</v>
      </c>
      <c r="M175" s="21">
        <v>28</v>
      </c>
    </row>
    <row r="176" spans="8:13" ht="13.5" hidden="1">
      <c r="H176" s="25">
        <v>139</v>
      </c>
      <c r="I176" s="12" t="s">
        <v>230</v>
      </c>
      <c r="J176" s="43">
        <v>402</v>
      </c>
      <c r="K176" s="20" t="s">
        <v>420</v>
      </c>
      <c r="L176" s="9" t="s">
        <v>101</v>
      </c>
      <c r="M176" s="21">
        <v>28</v>
      </c>
    </row>
    <row r="177" spans="8:13" ht="13.5" hidden="1">
      <c r="H177" s="25">
        <v>140</v>
      </c>
      <c r="I177" s="12" t="s">
        <v>231</v>
      </c>
      <c r="J177" s="43">
        <v>403</v>
      </c>
      <c r="K177" s="20" t="s">
        <v>421</v>
      </c>
      <c r="L177" s="9" t="s">
        <v>101</v>
      </c>
      <c r="M177" s="21">
        <v>28</v>
      </c>
    </row>
    <row r="178" spans="8:13" ht="13.5" hidden="1">
      <c r="H178" s="25">
        <v>141</v>
      </c>
      <c r="I178" s="12" t="s">
        <v>232</v>
      </c>
      <c r="J178" s="43">
        <v>404</v>
      </c>
      <c r="K178" s="20" t="s">
        <v>422</v>
      </c>
      <c r="L178" s="9" t="s">
        <v>101</v>
      </c>
      <c r="M178" s="21">
        <v>28</v>
      </c>
    </row>
    <row r="179" spans="8:13" ht="13.5" hidden="1">
      <c r="H179" s="25">
        <v>142</v>
      </c>
      <c r="I179" s="12" t="s">
        <v>233</v>
      </c>
      <c r="J179" s="43">
        <v>405</v>
      </c>
      <c r="K179" s="20" t="s">
        <v>423</v>
      </c>
      <c r="L179" s="9" t="s">
        <v>101</v>
      </c>
      <c r="M179" s="21">
        <v>28</v>
      </c>
    </row>
    <row r="180" spans="8:13" ht="13.5" hidden="1">
      <c r="H180" s="25">
        <v>143</v>
      </c>
      <c r="I180" s="12" t="s">
        <v>234</v>
      </c>
      <c r="J180" s="43">
        <v>406</v>
      </c>
      <c r="K180" s="20" t="s">
        <v>424</v>
      </c>
      <c r="L180" s="9" t="s">
        <v>101</v>
      </c>
      <c r="M180" s="21">
        <v>28</v>
      </c>
    </row>
    <row r="181" spans="8:13" ht="13.5" hidden="1">
      <c r="H181" s="25">
        <v>144</v>
      </c>
      <c r="I181" s="12" t="s">
        <v>235</v>
      </c>
      <c r="J181" s="43">
        <v>407</v>
      </c>
      <c r="K181" s="20" t="s">
        <v>99</v>
      </c>
      <c r="L181" s="9" t="s">
        <v>101</v>
      </c>
      <c r="M181" s="21">
        <v>28</v>
      </c>
    </row>
    <row r="182" spans="8:13" ht="13.5" hidden="1">
      <c r="H182" s="25">
        <v>145</v>
      </c>
      <c r="I182" s="12" t="s">
        <v>236</v>
      </c>
      <c r="J182" s="43">
        <v>408</v>
      </c>
      <c r="K182" s="20" t="s">
        <v>425</v>
      </c>
      <c r="L182" s="9" t="s">
        <v>101</v>
      </c>
      <c r="M182" s="21">
        <v>28</v>
      </c>
    </row>
    <row r="183" spans="8:13" ht="13.5" hidden="1">
      <c r="H183" s="25">
        <v>146</v>
      </c>
      <c r="I183" s="12" t="s">
        <v>237</v>
      </c>
      <c r="J183" s="43">
        <v>409</v>
      </c>
      <c r="K183" s="20" t="s">
        <v>426</v>
      </c>
      <c r="L183" s="9" t="s">
        <v>101</v>
      </c>
      <c r="M183" s="21">
        <v>28</v>
      </c>
    </row>
    <row r="184" spans="8:13" ht="13.5" hidden="1">
      <c r="H184" s="25">
        <v>147</v>
      </c>
      <c r="I184" s="12" t="s">
        <v>238</v>
      </c>
      <c r="J184" s="43">
        <v>410</v>
      </c>
      <c r="K184" s="20" t="s">
        <v>427</v>
      </c>
      <c r="L184" s="9" t="s">
        <v>101</v>
      </c>
      <c r="M184" s="21">
        <v>28</v>
      </c>
    </row>
    <row r="185" spans="8:13" ht="13.5" hidden="1">
      <c r="H185" s="25">
        <v>148</v>
      </c>
      <c r="I185" s="12" t="s">
        <v>239</v>
      </c>
      <c r="J185" s="43">
        <v>411</v>
      </c>
      <c r="K185" s="20" t="s">
        <v>428</v>
      </c>
      <c r="L185" s="9" t="s">
        <v>101</v>
      </c>
      <c r="M185" s="21">
        <v>28</v>
      </c>
    </row>
    <row r="186" spans="8:13" ht="13.5" hidden="1">
      <c r="H186" s="25">
        <v>149</v>
      </c>
      <c r="I186" s="12" t="s">
        <v>240</v>
      </c>
      <c r="J186" s="43">
        <v>412</v>
      </c>
      <c r="K186" s="20" t="s">
        <v>100</v>
      </c>
      <c r="L186" s="9" t="s">
        <v>101</v>
      </c>
      <c r="M186" s="21">
        <v>28</v>
      </c>
    </row>
    <row r="187" spans="8:13" ht="13.5" hidden="1">
      <c r="H187" s="25">
        <v>150</v>
      </c>
      <c r="I187" s="12" t="s">
        <v>241</v>
      </c>
      <c r="J187" s="43">
        <v>413</v>
      </c>
      <c r="K187" s="20" t="s">
        <v>429</v>
      </c>
      <c r="L187" s="9" t="s">
        <v>101</v>
      </c>
      <c r="M187" s="21">
        <v>28</v>
      </c>
    </row>
    <row r="188" spans="8:13" ht="13.5" hidden="1">
      <c r="H188" s="25">
        <v>151</v>
      </c>
      <c r="I188" s="12" t="s">
        <v>242</v>
      </c>
      <c r="J188" s="43">
        <v>414</v>
      </c>
      <c r="K188" s="20" t="s">
        <v>430</v>
      </c>
      <c r="L188" s="9" t="s">
        <v>101</v>
      </c>
      <c r="M188" s="21">
        <v>28</v>
      </c>
    </row>
    <row r="189" spans="8:13" ht="13.5" hidden="1">
      <c r="H189" s="25">
        <v>152</v>
      </c>
      <c r="I189" s="12" t="s">
        <v>243</v>
      </c>
      <c r="J189" s="43">
        <v>415</v>
      </c>
      <c r="K189" s="20" t="s">
        <v>431</v>
      </c>
      <c r="L189" s="9" t="s">
        <v>101</v>
      </c>
      <c r="M189" s="21">
        <v>28</v>
      </c>
    </row>
    <row r="190" spans="8:13" ht="13.5" hidden="1">
      <c r="H190" s="25">
        <v>153</v>
      </c>
      <c r="I190" s="12" t="s">
        <v>244</v>
      </c>
      <c r="J190" s="43">
        <v>416</v>
      </c>
      <c r="K190" s="20" t="s">
        <v>432</v>
      </c>
      <c r="L190" s="9" t="s">
        <v>101</v>
      </c>
      <c r="M190" s="21">
        <v>28</v>
      </c>
    </row>
    <row r="191" spans="8:13" ht="13.5" hidden="1">
      <c r="H191" s="25">
        <v>154</v>
      </c>
      <c r="I191" s="12" t="s">
        <v>245</v>
      </c>
      <c r="J191" s="43">
        <v>417</v>
      </c>
      <c r="K191" s="20" t="s">
        <v>433</v>
      </c>
      <c r="L191" s="9" t="s">
        <v>101</v>
      </c>
      <c r="M191" s="21">
        <v>28</v>
      </c>
    </row>
    <row r="192" spans="8:13" ht="13.5" hidden="1">
      <c r="H192" s="25">
        <v>155</v>
      </c>
      <c r="I192" s="12" t="s">
        <v>246</v>
      </c>
      <c r="J192" s="43">
        <v>418</v>
      </c>
      <c r="K192" s="20" t="s">
        <v>434</v>
      </c>
      <c r="L192" s="9" t="s">
        <v>101</v>
      </c>
      <c r="M192" s="21">
        <v>28</v>
      </c>
    </row>
    <row r="193" spans="8:13" ht="13.5" hidden="1">
      <c r="H193" s="25">
        <v>156</v>
      </c>
      <c r="I193" s="12" t="s">
        <v>247</v>
      </c>
      <c r="J193" s="43">
        <v>419</v>
      </c>
      <c r="K193" s="20" t="s">
        <v>435</v>
      </c>
      <c r="L193" s="9" t="s">
        <v>101</v>
      </c>
      <c r="M193" s="21">
        <v>28</v>
      </c>
    </row>
    <row r="194" spans="8:13" ht="13.5" hidden="1">
      <c r="H194" s="25">
        <v>157</v>
      </c>
      <c r="I194" s="12" t="s">
        <v>248</v>
      </c>
      <c r="J194" s="43">
        <v>420</v>
      </c>
      <c r="K194" s="20" t="s">
        <v>436</v>
      </c>
      <c r="L194" s="9" t="s">
        <v>101</v>
      </c>
      <c r="M194" s="21">
        <v>28</v>
      </c>
    </row>
    <row r="195" spans="8:13" ht="13.5" hidden="1">
      <c r="H195" s="25">
        <v>158</v>
      </c>
      <c r="I195" s="12" t="s">
        <v>249</v>
      </c>
      <c r="J195" s="43">
        <v>421</v>
      </c>
      <c r="K195" s="20" t="s">
        <v>437</v>
      </c>
      <c r="L195" s="9" t="s">
        <v>101</v>
      </c>
      <c r="M195" s="21">
        <v>28</v>
      </c>
    </row>
    <row r="196" spans="8:13" ht="13.5" hidden="1">
      <c r="H196" s="25">
        <v>159</v>
      </c>
      <c r="I196" s="12" t="s">
        <v>250</v>
      </c>
      <c r="J196" s="43">
        <v>422</v>
      </c>
      <c r="K196" s="20" t="s">
        <v>438</v>
      </c>
      <c r="L196" s="9" t="s">
        <v>101</v>
      </c>
      <c r="M196" s="21">
        <v>28</v>
      </c>
    </row>
    <row r="197" spans="8:13" ht="13.5" hidden="1">
      <c r="H197" s="25">
        <v>160</v>
      </c>
      <c r="I197" s="12" t="s">
        <v>540</v>
      </c>
      <c r="J197" s="43">
        <v>423</v>
      </c>
      <c r="K197" s="20" t="s">
        <v>545</v>
      </c>
      <c r="L197" s="9" t="s">
        <v>101</v>
      </c>
      <c r="M197" s="21">
        <v>28</v>
      </c>
    </row>
    <row r="198" spans="8:13" ht="13.5" hidden="1">
      <c r="H198" s="25">
        <v>161</v>
      </c>
      <c r="I198" s="12" t="s">
        <v>251</v>
      </c>
      <c r="J198" s="43">
        <v>424</v>
      </c>
      <c r="K198" s="20" t="s">
        <v>439</v>
      </c>
      <c r="L198" s="9" t="s">
        <v>101</v>
      </c>
      <c r="M198" s="21">
        <v>28</v>
      </c>
    </row>
    <row r="199" spans="8:13" ht="13.5" hidden="1">
      <c r="H199" s="25">
        <v>162</v>
      </c>
      <c r="I199" s="12" t="s">
        <v>252</v>
      </c>
      <c r="J199" s="43">
        <v>425</v>
      </c>
      <c r="K199" s="20" t="s">
        <v>440</v>
      </c>
      <c r="L199" s="9" t="s">
        <v>101</v>
      </c>
      <c r="M199" s="21">
        <v>28</v>
      </c>
    </row>
    <row r="200" spans="8:13" ht="13.5" hidden="1">
      <c r="H200" s="25">
        <v>163</v>
      </c>
      <c r="I200" s="12" t="s">
        <v>253</v>
      </c>
      <c r="J200" s="43">
        <v>426</v>
      </c>
      <c r="K200" s="20" t="s">
        <v>441</v>
      </c>
      <c r="L200" s="9" t="s">
        <v>101</v>
      </c>
      <c r="M200" s="21">
        <v>28</v>
      </c>
    </row>
    <row r="201" spans="8:13" ht="13.5" hidden="1">
      <c r="H201" s="25">
        <v>164</v>
      </c>
      <c r="I201" s="12" t="s">
        <v>254</v>
      </c>
      <c r="J201" s="43">
        <v>427</v>
      </c>
      <c r="K201" s="20" t="s">
        <v>442</v>
      </c>
      <c r="L201" s="9" t="s">
        <v>101</v>
      </c>
      <c r="M201" s="21">
        <v>28</v>
      </c>
    </row>
    <row r="202" spans="8:13" ht="13.5" hidden="1">
      <c r="H202" s="25">
        <v>165</v>
      </c>
      <c r="I202" s="12" t="s">
        <v>255</v>
      </c>
      <c r="J202" s="43">
        <v>429</v>
      </c>
      <c r="K202" s="20" t="s">
        <v>443</v>
      </c>
      <c r="L202" s="9" t="s">
        <v>101</v>
      </c>
      <c r="M202" s="21">
        <v>28</v>
      </c>
    </row>
    <row r="203" spans="8:13" ht="13.5" hidden="1">
      <c r="H203" s="25">
        <v>166</v>
      </c>
      <c r="I203" s="12" t="s">
        <v>256</v>
      </c>
      <c r="J203" s="43">
        <v>430</v>
      </c>
      <c r="K203" s="20" t="s">
        <v>444</v>
      </c>
      <c r="L203" s="9" t="s">
        <v>101</v>
      </c>
      <c r="M203" s="21">
        <v>28</v>
      </c>
    </row>
    <row r="204" spans="8:13" ht="13.5" hidden="1">
      <c r="H204" s="25">
        <v>167</v>
      </c>
      <c r="I204" s="12" t="s">
        <v>257</v>
      </c>
      <c r="J204" s="43">
        <v>431</v>
      </c>
      <c r="K204" s="20" t="s">
        <v>445</v>
      </c>
      <c r="L204" s="9" t="s">
        <v>101</v>
      </c>
      <c r="M204" s="21">
        <v>28</v>
      </c>
    </row>
    <row r="205" spans="8:13" ht="13.5" hidden="1">
      <c r="H205" s="25">
        <v>168</v>
      </c>
      <c r="I205" s="12" t="s">
        <v>258</v>
      </c>
      <c r="J205" s="43">
        <v>432</v>
      </c>
      <c r="K205" s="20" t="s">
        <v>446</v>
      </c>
      <c r="L205" s="9" t="s">
        <v>101</v>
      </c>
      <c r="M205" s="21">
        <v>28</v>
      </c>
    </row>
    <row r="206" spans="8:13" ht="13.5" hidden="1">
      <c r="H206" s="25">
        <v>169</v>
      </c>
      <c r="I206" s="12" t="s">
        <v>259</v>
      </c>
      <c r="J206" s="43">
        <v>433</v>
      </c>
      <c r="K206" s="20" t="s">
        <v>447</v>
      </c>
      <c r="L206" s="9" t="s">
        <v>101</v>
      </c>
      <c r="M206" s="21">
        <v>28</v>
      </c>
    </row>
    <row r="207" spans="8:13" ht="13.5" hidden="1">
      <c r="H207" s="25">
        <v>170</v>
      </c>
      <c r="I207" s="12" t="s">
        <v>260</v>
      </c>
      <c r="J207" s="43">
        <v>434</v>
      </c>
      <c r="K207" s="20" t="s">
        <v>448</v>
      </c>
      <c r="L207" s="9" t="s">
        <v>101</v>
      </c>
      <c r="M207" s="21">
        <v>28</v>
      </c>
    </row>
    <row r="208" spans="8:13" ht="13.5" hidden="1">
      <c r="H208" s="25">
        <v>171</v>
      </c>
      <c r="I208" s="12" t="s">
        <v>261</v>
      </c>
      <c r="J208" s="43">
        <v>435</v>
      </c>
      <c r="K208" s="20" t="s">
        <v>449</v>
      </c>
      <c r="L208" s="9" t="s">
        <v>101</v>
      </c>
      <c r="M208" s="21">
        <v>28</v>
      </c>
    </row>
    <row r="209" spans="8:13" ht="13.5" hidden="1">
      <c r="H209" s="25">
        <v>172</v>
      </c>
      <c r="I209" s="12" t="s">
        <v>262</v>
      </c>
      <c r="J209" s="43">
        <v>436</v>
      </c>
      <c r="K209" s="20" t="s">
        <v>450</v>
      </c>
      <c r="L209" s="9" t="s">
        <v>101</v>
      </c>
      <c r="M209" s="21">
        <v>28</v>
      </c>
    </row>
    <row r="210" spans="8:13" ht="13.5" hidden="1">
      <c r="H210" s="25">
        <v>173</v>
      </c>
      <c r="I210" s="12" t="s">
        <v>502</v>
      </c>
      <c r="J210" s="43">
        <v>437</v>
      </c>
      <c r="K210" s="134" t="s">
        <v>503</v>
      </c>
      <c r="L210" s="9" t="s">
        <v>101</v>
      </c>
      <c r="M210" s="21">
        <v>28</v>
      </c>
    </row>
    <row r="211" spans="8:13" ht="13.5" hidden="1">
      <c r="H211" s="25">
        <v>174</v>
      </c>
      <c r="I211" s="12" t="s">
        <v>504</v>
      </c>
      <c r="J211" s="43">
        <v>438</v>
      </c>
      <c r="K211" s="134" t="s">
        <v>505</v>
      </c>
      <c r="L211" s="9" t="s">
        <v>101</v>
      </c>
      <c r="M211" s="21">
        <v>28</v>
      </c>
    </row>
    <row r="212" spans="8:13" ht="13.5" hidden="1">
      <c r="H212" s="25">
        <v>175</v>
      </c>
      <c r="I212" s="12" t="s">
        <v>263</v>
      </c>
      <c r="J212" s="43">
        <v>439</v>
      </c>
      <c r="K212" s="20" t="s">
        <v>451</v>
      </c>
      <c r="L212" s="9" t="s">
        <v>101</v>
      </c>
      <c r="M212" s="21">
        <v>28</v>
      </c>
    </row>
    <row r="213" spans="8:13" ht="13.5" hidden="1">
      <c r="H213" s="25">
        <v>176</v>
      </c>
      <c r="I213" s="12" t="s">
        <v>302</v>
      </c>
      <c r="J213" s="43"/>
      <c r="K213" s="20"/>
      <c r="L213" s="9" t="s">
        <v>101</v>
      </c>
      <c r="M213" s="21">
        <v>28</v>
      </c>
    </row>
    <row r="214" spans="8:13" ht="13.5" hidden="1">
      <c r="H214" s="25">
        <v>177</v>
      </c>
      <c r="I214" s="12" t="s">
        <v>264</v>
      </c>
      <c r="J214" s="43">
        <v>501</v>
      </c>
      <c r="K214" s="20" t="s">
        <v>452</v>
      </c>
      <c r="L214" s="9" t="s">
        <v>101</v>
      </c>
      <c r="M214" s="21">
        <v>28</v>
      </c>
    </row>
    <row r="215" spans="8:13" ht="13.5" hidden="1">
      <c r="H215" s="25">
        <v>178</v>
      </c>
      <c r="I215" s="12" t="s">
        <v>265</v>
      </c>
      <c r="J215" s="43">
        <v>502</v>
      </c>
      <c r="K215" s="20" t="s">
        <v>453</v>
      </c>
      <c r="L215" s="9" t="s">
        <v>101</v>
      </c>
      <c r="M215" s="21">
        <v>28</v>
      </c>
    </row>
    <row r="216" spans="8:13" ht="13.5" hidden="1">
      <c r="H216" s="25">
        <v>179</v>
      </c>
      <c r="I216" s="12" t="s">
        <v>266</v>
      </c>
      <c r="J216" s="43">
        <v>503</v>
      </c>
      <c r="K216" s="20" t="s">
        <v>454</v>
      </c>
      <c r="L216" s="9" t="s">
        <v>101</v>
      </c>
      <c r="M216" s="21">
        <v>28</v>
      </c>
    </row>
    <row r="217" spans="8:13" ht="13.5" hidden="1">
      <c r="H217" s="25">
        <v>180</v>
      </c>
      <c r="I217" s="12" t="s">
        <v>267</v>
      </c>
      <c r="J217" s="43">
        <v>504</v>
      </c>
      <c r="K217" s="20" t="s">
        <v>455</v>
      </c>
      <c r="L217" s="9" t="s">
        <v>101</v>
      </c>
      <c r="M217" s="21">
        <v>28</v>
      </c>
    </row>
    <row r="218" spans="8:13" ht="13.5" hidden="1">
      <c r="H218" s="25">
        <v>181</v>
      </c>
      <c r="I218" s="12" t="s">
        <v>268</v>
      </c>
      <c r="J218" s="43">
        <v>505</v>
      </c>
      <c r="K218" s="20" t="s">
        <v>456</v>
      </c>
      <c r="L218" s="9" t="s">
        <v>101</v>
      </c>
      <c r="M218" s="21">
        <v>28</v>
      </c>
    </row>
    <row r="219" spans="8:13" ht="13.5" hidden="1">
      <c r="H219" s="25">
        <v>182</v>
      </c>
      <c r="I219" s="12" t="s">
        <v>269</v>
      </c>
      <c r="J219" s="43">
        <v>506</v>
      </c>
      <c r="K219" s="20" t="s">
        <v>457</v>
      </c>
      <c r="L219" s="9" t="s">
        <v>101</v>
      </c>
      <c r="M219" s="21">
        <v>28</v>
      </c>
    </row>
    <row r="220" spans="8:13" ht="13.5" hidden="1">
      <c r="H220" s="25">
        <v>183</v>
      </c>
      <c r="I220" s="12" t="s">
        <v>270</v>
      </c>
      <c r="J220" s="43">
        <v>507</v>
      </c>
      <c r="K220" s="20" t="s">
        <v>458</v>
      </c>
      <c r="L220" s="9" t="s">
        <v>101</v>
      </c>
      <c r="M220" s="21">
        <v>28</v>
      </c>
    </row>
    <row r="221" spans="8:13" ht="13.5" hidden="1">
      <c r="H221" s="25">
        <v>184</v>
      </c>
      <c r="I221" s="12" t="s">
        <v>506</v>
      </c>
      <c r="J221" s="43">
        <v>508</v>
      </c>
      <c r="K221" s="134" t="s">
        <v>507</v>
      </c>
      <c r="L221" s="9" t="s">
        <v>101</v>
      </c>
      <c r="M221" s="21">
        <v>28</v>
      </c>
    </row>
    <row r="222" spans="8:13" ht="13.5" hidden="1">
      <c r="H222" s="25">
        <v>185</v>
      </c>
      <c r="I222" s="12" t="s">
        <v>271</v>
      </c>
      <c r="J222" s="43">
        <v>509</v>
      </c>
      <c r="K222" s="20" t="s">
        <v>459</v>
      </c>
      <c r="L222" s="9" t="s">
        <v>101</v>
      </c>
      <c r="M222" s="21">
        <v>28</v>
      </c>
    </row>
    <row r="223" spans="8:13" ht="13.5" hidden="1">
      <c r="H223" s="25">
        <v>186</v>
      </c>
      <c r="I223" s="12" t="s">
        <v>272</v>
      </c>
      <c r="J223" s="43">
        <v>510</v>
      </c>
      <c r="K223" s="20" t="s">
        <v>460</v>
      </c>
      <c r="L223" s="9" t="s">
        <v>101</v>
      </c>
      <c r="M223" s="21">
        <v>28</v>
      </c>
    </row>
    <row r="224" spans="8:13" ht="13.5" hidden="1">
      <c r="H224" s="25">
        <v>187</v>
      </c>
      <c r="I224" s="12" t="s">
        <v>273</v>
      </c>
      <c r="J224" s="43">
        <v>511</v>
      </c>
      <c r="K224" s="20" t="s">
        <v>461</v>
      </c>
      <c r="L224" s="9" t="s">
        <v>101</v>
      </c>
      <c r="M224" s="21">
        <v>28</v>
      </c>
    </row>
    <row r="225" spans="8:13" ht="13.5" hidden="1">
      <c r="H225" s="25">
        <v>188</v>
      </c>
      <c r="I225" s="12" t="s">
        <v>274</v>
      </c>
      <c r="J225" s="43">
        <v>512</v>
      </c>
      <c r="K225" s="20" t="s">
        <v>462</v>
      </c>
      <c r="L225" s="9" t="s">
        <v>101</v>
      </c>
      <c r="M225" s="21">
        <v>28</v>
      </c>
    </row>
    <row r="226" spans="8:13" ht="13.5" hidden="1">
      <c r="H226" s="25">
        <v>189</v>
      </c>
      <c r="I226" s="12" t="s">
        <v>275</v>
      </c>
      <c r="J226" s="43">
        <v>513</v>
      </c>
      <c r="K226" s="20" t="s">
        <v>463</v>
      </c>
      <c r="L226" s="9" t="s">
        <v>101</v>
      </c>
      <c r="M226" s="21">
        <v>28</v>
      </c>
    </row>
    <row r="227" spans="8:13" ht="13.5" hidden="1">
      <c r="H227" s="25">
        <v>190</v>
      </c>
      <c r="I227" s="12" t="s">
        <v>303</v>
      </c>
      <c r="J227" s="43"/>
      <c r="K227" s="20"/>
      <c r="L227" s="9" t="s">
        <v>101</v>
      </c>
      <c r="M227" s="21">
        <v>28</v>
      </c>
    </row>
    <row r="228" spans="8:13" ht="13.5" hidden="1">
      <c r="H228" s="25">
        <v>191</v>
      </c>
      <c r="I228" s="12" t="s">
        <v>276</v>
      </c>
      <c r="J228" s="43">
        <v>601</v>
      </c>
      <c r="K228" s="20" t="s">
        <v>464</v>
      </c>
      <c r="L228" s="9" t="s">
        <v>101</v>
      </c>
      <c r="M228" s="21">
        <v>28</v>
      </c>
    </row>
    <row r="229" spans="8:13" ht="13.5" hidden="1">
      <c r="H229" s="25">
        <v>192</v>
      </c>
      <c r="I229" s="12" t="s">
        <v>277</v>
      </c>
      <c r="J229" s="43">
        <v>602</v>
      </c>
      <c r="K229" s="20" t="s">
        <v>465</v>
      </c>
      <c r="L229" s="9" t="s">
        <v>101</v>
      </c>
      <c r="M229" s="21">
        <v>28</v>
      </c>
    </row>
    <row r="230" spans="8:13" ht="13.5" hidden="1">
      <c r="H230" s="25">
        <v>193</v>
      </c>
      <c r="I230" s="12" t="s">
        <v>278</v>
      </c>
      <c r="J230" s="43">
        <v>603</v>
      </c>
      <c r="K230" s="20" t="s">
        <v>466</v>
      </c>
      <c r="L230" s="9" t="s">
        <v>101</v>
      </c>
      <c r="M230" s="21">
        <v>28</v>
      </c>
    </row>
    <row r="231" spans="8:13" ht="13.5" hidden="1">
      <c r="H231" s="25">
        <v>194</v>
      </c>
      <c r="I231" s="12" t="s">
        <v>279</v>
      </c>
      <c r="J231" s="43">
        <v>604</v>
      </c>
      <c r="K231" s="20" t="s">
        <v>467</v>
      </c>
      <c r="L231" s="9" t="s">
        <v>101</v>
      </c>
      <c r="M231" s="21">
        <v>28</v>
      </c>
    </row>
    <row r="232" spans="8:13" ht="13.5" hidden="1">
      <c r="H232" s="25">
        <v>195</v>
      </c>
      <c r="I232" s="12" t="s">
        <v>280</v>
      </c>
      <c r="J232" s="43">
        <v>605</v>
      </c>
      <c r="K232" s="20" t="s">
        <v>468</v>
      </c>
      <c r="L232" s="9" t="s">
        <v>101</v>
      </c>
      <c r="M232" s="21">
        <v>28</v>
      </c>
    </row>
    <row r="233" spans="8:13" ht="13.5" hidden="1">
      <c r="H233" s="25">
        <v>196</v>
      </c>
      <c r="I233" s="12" t="s">
        <v>281</v>
      </c>
      <c r="J233" s="43">
        <v>606</v>
      </c>
      <c r="K233" s="20" t="s">
        <v>469</v>
      </c>
      <c r="L233" s="9" t="s">
        <v>101</v>
      </c>
      <c r="M233" s="21">
        <v>28</v>
      </c>
    </row>
    <row r="234" spans="8:13" ht="13.5" hidden="1">
      <c r="H234" s="25">
        <v>197</v>
      </c>
      <c r="I234" s="12" t="s">
        <v>282</v>
      </c>
      <c r="J234" s="43">
        <v>607</v>
      </c>
      <c r="K234" s="20" t="s">
        <v>470</v>
      </c>
      <c r="L234" s="9" t="s">
        <v>101</v>
      </c>
      <c r="M234" s="21">
        <v>28</v>
      </c>
    </row>
    <row r="235" spans="8:13" ht="13.5" hidden="1">
      <c r="H235" s="25">
        <v>198</v>
      </c>
      <c r="I235" s="12" t="s">
        <v>283</v>
      </c>
      <c r="J235" s="43">
        <v>609</v>
      </c>
      <c r="K235" s="20" t="s">
        <v>471</v>
      </c>
      <c r="L235" s="9" t="s">
        <v>101</v>
      </c>
      <c r="M235" s="21">
        <v>28</v>
      </c>
    </row>
    <row r="236" spans="8:13" ht="13.5" hidden="1">
      <c r="H236" s="25">
        <v>199</v>
      </c>
      <c r="I236" s="12" t="s">
        <v>284</v>
      </c>
      <c r="J236" s="43">
        <v>610</v>
      </c>
      <c r="K236" s="20" t="s">
        <v>472</v>
      </c>
      <c r="L236" s="9" t="s">
        <v>101</v>
      </c>
      <c r="M236" s="21">
        <v>28</v>
      </c>
    </row>
    <row r="237" spans="8:13" ht="13.5" hidden="1">
      <c r="H237" s="25">
        <v>200</v>
      </c>
      <c r="I237" s="12" t="s">
        <v>285</v>
      </c>
      <c r="J237" s="43">
        <v>611</v>
      </c>
      <c r="K237" s="20" t="s">
        <v>473</v>
      </c>
      <c r="L237" s="9" t="s">
        <v>101</v>
      </c>
      <c r="M237" s="21">
        <v>28</v>
      </c>
    </row>
    <row r="238" spans="8:13" ht="13.5" hidden="1">
      <c r="H238" s="25">
        <v>201</v>
      </c>
      <c r="I238" s="12" t="s">
        <v>286</v>
      </c>
      <c r="J238" s="43">
        <v>612</v>
      </c>
      <c r="K238" s="20" t="s">
        <v>474</v>
      </c>
      <c r="L238" s="9" t="s">
        <v>101</v>
      </c>
      <c r="M238" s="21">
        <v>28</v>
      </c>
    </row>
    <row r="239" spans="8:13" ht="13.5" hidden="1">
      <c r="H239" s="25">
        <v>202</v>
      </c>
      <c r="I239" s="12" t="s">
        <v>287</v>
      </c>
      <c r="J239" s="43">
        <v>613</v>
      </c>
      <c r="K239" s="20" t="s">
        <v>475</v>
      </c>
      <c r="L239" s="9" t="s">
        <v>101</v>
      </c>
      <c r="M239" s="21">
        <v>28</v>
      </c>
    </row>
    <row r="240" spans="8:13" ht="13.5" hidden="1">
      <c r="H240" s="25">
        <v>203</v>
      </c>
      <c r="I240" s="12" t="s">
        <v>288</v>
      </c>
      <c r="J240" s="43">
        <v>614</v>
      </c>
      <c r="K240" s="20" t="s">
        <v>476</v>
      </c>
      <c r="L240" s="9" t="s">
        <v>101</v>
      </c>
      <c r="M240" s="21">
        <v>28</v>
      </c>
    </row>
    <row r="241" spans="8:13" ht="13.5" hidden="1">
      <c r="H241" s="25">
        <v>204</v>
      </c>
      <c r="I241" s="12" t="s">
        <v>487</v>
      </c>
      <c r="J241" s="43">
        <v>616</v>
      </c>
      <c r="K241" s="134" t="s">
        <v>497</v>
      </c>
      <c r="L241" s="9" t="s">
        <v>101</v>
      </c>
      <c r="M241" s="21">
        <v>28</v>
      </c>
    </row>
    <row r="242" spans="8:13" ht="13.5" hidden="1">
      <c r="H242" s="25">
        <v>205</v>
      </c>
      <c r="I242" s="12" t="s">
        <v>289</v>
      </c>
      <c r="J242" s="43">
        <v>617</v>
      </c>
      <c r="K242" s="20" t="s">
        <v>477</v>
      </c>
      <c r="L242" s="9" t="s">
        <v>101</v>
      </c>
      <c r="M242" s="21">
        <v>28</v>
      </c>
    </row>
    <row r="243" spans="8:13" ht="13.5" hidden="1">
      <c r="H243" s="25">
        <v>206</v>
      </c>
      <c r="I243" s="12" t="s">
        <v>304</v>
      </c>
      <c r="J243" s="43"/>
      <c r="K243" s="20"/>
      <c r="L243" s="9" t="s">
        <v>101</v>
      </c>
      <c r="M243" s="21">
        <v>28</v>
      </c>
    </row>
    <row r="244" spans="8:13" ht="13.5" hidden="1">
      <c r="H244" s="25">
        <v>207</v>
      </c>
      <c r="I244" s="12" t="s">
        <v>290</v>
      </c>
      <c r="J244" s="43">
        <v>701</v>
      </c>
      <c r="K244" s="20" t="s">
        <v>478</v>
      </c>
      <c r="L244" s="9" t="s">
        <v>101</v>
      </c>
      <c r="M244" s="21">
        <v>28</v>
      </c>
    </row>
    <row r="245" spans="8:13" ht="13.5" hidden="1">
      <c r="H245" s="25">
        <v>208</v>
      </c>
      <c r="I245" s="12" t="s">
        <v>291</v>
      </c>
      <c r="J245" s="43">
        <v>702</v>
      </c>
      <c r="K245" s="20" t="s">
        <v>479</v>
      </c>
      <c r="L245" s="9" t="s">
        <v>101</v>
      </c>
      <c r="M245" s="21">
        <v>28</v>
      </c>
    </row>
    <row r="246" spans="8:13" ht="13.5" hidden="1">
      <c r="H246" s="25">
        <v>209</v>
      </c>
      <c r="I246" s="12" t="s">
        <v>292</v>
      </c>
      <c r="J246" s="43">
        <v>703</v>
      </c>
      <c r="K246" s="20" t="s">
        <v>480</v>
      </c>
      <c r="L246" s="9" t="s">
        <v>101</v>
      </c>
      <c r="M246" s="21">
        <v>28</v>
      </c>
    </row>
    <row r="247" spans="8:13" ht="13.5" hidden="1">
      <c r="H247" s="25">
        <v>210</v>
      </c>
      <c r="I247" s="12" t="s">
        <v>293</v>
      </c>
      <c r="J247" s="43">
        <v>704</v>
      </c>
      <c r="K247" s="20" t="s">
        <v>481</v>
      </c>
      <c r="L247" s="9" t="s">
        <v>101</v>
      </c>
      <c r="M247" s="21">
        <v>28</v>
      </c>
    </row>
    <row r="248" spans="8:13" ht="13.5" hidden="1">
      <c r="H248" s="25">
        <v>211</v>
      </c>
      <c r="I248" s="12" t="s">
        <v>294</v>
      </c>
      <c r="J248" s="43">
        <v>705</v>
      </c>
      <c r="K248" s="20" t="s">
        <v>482</v>
      </c>
      <c r="L248" s="9" t="s">
        <v>101</v>
      </c>
      <c r="M248" s="21">
        <v>28</v>
      </c>
    </row>
    <row r="249" spans="8:13" ht="13.5" hidden="1">
      <c r="H249" s="25">
        <v>212</v>
      </c>
      <c r="I249" s="12" t="s">
        <v>295</v>
      </c>
      <c r="J249" s="43">
        <v>706</v>
      </c>
      <c r="K249" s="20" t="s">
        <v>483</v>
      </c>
      <c r="L249" s="9" t="s">
        <v>101</v>
      </c>
      <c r="M249" s="21">
        <v>28</v>
      </c>
    </row>
    <row r="250" spans="8:13" ht="13.5" hidden="1">
      <c r="H250" s="25">
        <v>213</v>
      </c>
      <c r="I250" s="12" t="s">
        <v>296</v>
      </c>
      <c r="J250" s="43">
        <v>707</v>
      </c>
      <c r="K250" s="20" t="s">
        <v>484</v>
      </c>
      <c r="L250" s="9" t="s">
        <v>101</v>
      </c>
      <c r="M250" s="21">
        <v>28</v>
      </c>
    </row>
    <row r="251" spans="8:13" ht="13.5" hidden="1">
      <c r="H251" s="25">
        <v>214</v>
      </c>
      <c r="I251" s="12" t="s">
        <v>297</v>
      </c>
      <c r="J251" s="43">
        <v>708</v>
      </c>
      <c r="K251" s="20" t="s">
        <v>485</v>
      </c>
      <c r="L251" s="9" t="s">
        <v>101</v>
      </c>
      <c r="M251" s="21">
        <v>28</v>
      </c>
    </row>
  </sheetData>
  <sheetProtection sheet="1" selectLockedCells="1"/>
  <mergeCells count="47">
    <mergeCell ref="N9:Q9"/>
    <mergeCell ref="F9:M9"/>
    <mergeCell ref="N6:Q6"/>
    <mergeCell ref="R6:U6"/>
    <mergeCell ref="I7:J7"/>
    <mergeCell ref="N7:Q7"/>
    <mergeCell ref="R7:U7"/>
    <mergeCell ref="H12:I12"/>
    <mergeCell ref="H11:I11"/>
    <mergeCell ref="E11:G11"/>
    <mergeCell ref="A1:Y1"/>
    <mergeCell ref="C2:D2"/>
    <mergeCell ref="L2:Y2"/>
    <mergeCell ref="C3:D3"/>
    <mergeCell ref="C4:D4"/>
    <mergeCell ref="A5:Y5"/>
    <mergeCell ref="V6:X6"/>
    <mergeCell ref="A4:B4"/>
    <mergeCell ref="A2:B3"/>
    <mergeCell ref="E4:Q4"/>
    <mergeCell ref="V7:X7"/>
    <mergeCell ref="D9:E9"/>
    <mergeCell ref="R8:U8"/>
    <mergeCell ref="R9:U9"/>
    <mergeCell ref="N8:Q8"/>
    <mergeCell ref="K7:M7"/>
    <mergeCell ref="B9:C9"/>
    <mergeCell ref="D7:E7"/>
    <mergeCell ref="B7:C7"/>
    <mergeCell ref="F7:H7"/>
    <mergeCell ref="A14:B14"/>
    <mergeCell ref="C13:C14"/>
    <mergeCell ref="G14:H14"/>
    <mergeCell ref="E12:G12"/>
    <mergeCell ref="B12:C12"/>
    <mergeCell ref="G13:H13"/>
    <mergeCell ref="B11:D11"/>
    <mergeCell ref="W11:X11"/>
    <mergeCell ref="V12:Y12"/>
    <mergeCell ref="R12:T12"/>
    <mergeCell ref="I14:P14"/>
    <mergeCell ref="Q14:X14"/>
    <mergeCell ref="J11:M11"/>
    <mergeCell ref="J12:M12"/>
    <mergeCell ref="N11:Q11"/>
    <mergeCell ref="N12:Q12"/>
    <mergeCell ref="R11:T11"/>
  </mergeCells>
  <conditionalFormatting sqref="I16:I35 Q16:Q35">
    <cfRule type="expression" priority="14" dxfId="1" stopIfTrue="1">
      <formula>IF(AND(I16="",#REF!=""),TRUE,FALSE)</formula>
    </cfRule>
  </conditionalFormatting>
  <conditionalFormatting sqref="N9 R9 F9 B9 D9 N7 D12 R7 F7 U11 W11 U12 D14 E14 F14">
    <cfRule type="expression" priority="12" dxfId="1" stopIfTrue="1">
      <formula>IF(B7="",TRUE,FALSE)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9">
    <dataValidation allowBlank="1" showInputMessage="1" showErrorMessage="1" imeMode="hiragana" sqref="R13 D12 E11:F12 N7 F9 D9 R11 R7 H11 B12 U16:U35 M16:M35 J13 C16:D35 U12"/>
    <dataValidation allowBlank="1" showInputMessage="1" showErrorMessage="1" imeMode="halfKatakana" sqref="E16:F35 I7"/>
    <dataValidation allowBlank="1" showInputMessage="1" showErrorMessage="1" imeMode="off" sqref="N9 R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sqref="I16:I35 Q16:Q35">
      <formula1>$C$39:$C$43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U11 W16:W35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imeMode="off" sqref="G16:G35">
      <formula1>1</formula1>
      <formula2>3</formula2>
    </dataValidation>
    <dataValidation type="whole" allowBlank="1" showInputMessage="1" showErrorMessage="1" imeMode="off" sqref="B16:B35">
      <formula1>101</formula1>
      <formula2>9999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D14">
      <formula1>3</formula1>
      <formula2>4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$C$46:$C$47</formula1>
    </dataValidation>
    <dataValidation type="list" allowBlank="1" showInputMessage="1" showErrorMessage="1" promptTitle="所属名（学校名）" prompt="▼リストより選択してください" imeMode="on" sqref="F7:H7">
      <formula1>$I$39:$I$251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K366"/>
  <sheetViews>
    <sheetView showGridLines="0" showRowColHeaders="0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5" width="9.00390625" style="4" customWidth="1"/>
    <col min="26" max="26" width="9.00390625" style="4" hidden="1" customWidth="1"/>
    <col min="27" max="27" width="8.50390625" style="4" hidden="1" customWidth="1"/>
    <col min="28" max="28" width="10.50390625" style="4" hidden="1" customWidth="1"/>
    <col min="29" max="29" width="13.875" style="4" hidden="1" customWidth="1"/>
    <col min="30" max="30" width="11.25390625" style="4" hidden="1" customWidth="1"/>
    <col min="31" max="31" width="8.50390625" style="4" hidden="1" customWidth="1"/>
    <col min="32" max="34" width="10.50390625" style="4" hidden="1" customWidth="1"/>
    <col min="35" max="36" width="15.00390625" style="4" hidden="1" customWidth="1"/>
    <col min="37" max="37" width="9.00390625" style="4" hidden="1" customWidth="1"/>
    <col min="38" max="16384" width="9.00390625" style="4" customWidth="1"/>
  </cols>
  <sheetData>
    <row r="1" spans="1:25" ht="49.5" customHeight="1">
      <c r="A1" s="194" t="s">
        <v>109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5" ht="15" customHeight="1">
      <c r="A2" s="173" t="s">
        <v>91</v>
      </c>
      <c r="B2" s="173"/>
      <c r="C2" s="196" t="s">
        <v>62</v>
      </c>
      <c r="D2" s="196"/>
      <c r="L2" s="197" t="s">
        <v>11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4" ht="15" customHeight="1">
      <c r="A3" s="173"/>
      <c r="B3" s="173"/>
      <c r="C3" s="198" t="s">
        <v>12</v>
      </c>
      <c r="D3" s="198"/>
    </row>
    <row r="4" spans="1:17" ht="45" customHeight="1">
      <c r="A4" s="215" t="s">
        <v>83</v>
      </c>
      <c r="B4" s="215"/>
      <c r="C4" s="199"/>
      <c r="D4" s="199"/>
      <c r="E4" s="174" t="s">
        <v>538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25" ht="26.2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</row>
    <row r="6" spans="14:26" ht="14.25">
      <c r="N6" s="176" t="s">
        <v>0</v>
      </c>
      <c r="O6" s="177"/>
      <c r="P6" s="177"/>
      <c r="Q6" s="178"/>
      <c r="R6" s="176" t="s">
        <v>1</v>
      </c>
      <c r="S6" s="177"/>
      <c r="T6" s="177"/>
      <c r="U6" s="178"/>
      <c r="V6" s="176" t="s">
        <v>13</v>
      </c>
      <c r="W6" s="177"/>
      <c r="X6" s="178"/>
      <c r="Z6" s="47" t="s">
        <v>52</v>
      </c>
    </row>
    <row r="7" spans="1:26" ht="30" customHeight="1">
      <c r="A7" s="50" t="s">
        <v>73</v>
      </c>
      <c r="B7" s="157">
        <f>IF('男子申込'!B7="","",'男子申込'!B7)</f>
      </c>
      <c r="C7" s="158"/>
      <c r="D7" s="153" t="s">
        <v>50</v>
      </c>
      <c r="E7" s="153"/>
      <c r="F7" s="201">
        <f>IF('男子申込'!F7="","",'男子申込'!F7)</f>
      </c>
      <c r="G7" s="210"/>
      <c r="H7" s="202"/>
      <c r="I7" s="201">
        <f>IF('男子申込'!I7="","",'男子申込'!I7)</f>
      </c>
      <c r="J7" s="202"/>
      <c r="K7" s="187" t="s">
        <v>72</v>
      </c>
      <c r="L7" s="188"/>
      <c r="M7" s="189"/>
      <c r="N7" s="220">
        <f>IF('男子申込'!N7="","",'男子申込'!N7)</f>
      </c>
      <c r="O7" s="221"/>
      <c r="P7" s="221"/>
      <c r="Q7" s="221"/>
      <c r="R7" s="211">
        <f>IF('男子申込'!R7="","",'男子申込'!R7)</f>
      </c>
      <c r="S7" s="209"/>
      <c r="T7" s="209"/>
      <c r="U7" s="212"/>
      <c r="V7" s="176"/>
      <c r="W7" s="177"/>
      <c r="X7" s="178"/>
      <c r="Z7" s="48">
        <f>IF('男子申込'!Z7="","",'男子申込'!Z7)</f>
      </c>
    </row>
    <row r="8" spans="8:24" ht="13.5" customHeight="1">
      <c r="H8" s="60"/>
      <c r="I8" s="60"/>
      <c r="J8" s="60"/>
      <c r="K8" s="60"/>
      <c r="L8" s="60"/>
      <c r="M8" s="60"/>
      <c r="N8" s="184" t="s">
        <v>15</v>
      </c>
      <c r="O8" s="185"/>
      <c r="P8" s="185"/>
      <c r="Q8" s="186"/>
      <c r="R8" s="176" t="s">
        <v>14</v>
      </c>
      <c r="S8" s="177"/>
      <c r="T8" s="177"/>
      <c r="U8" s="178"/>
      <c r="V8" s="60"/>
      <c r="W8" s="60"/>
      <c r="X8" s="60"/>
    </row>
    <row r="9" spans="1:24" ht="30" customHeight="1">
      <c r="A9" s="49" t="s">
        <v>38</v>
      </c>
      <c r="B9" s="213">
        <f>IF('男子申込'!B9="","",'男子申込'!B9)</f>
      </c>
      <c r="C9" s="214"/>
      <c r="D9" s="179" t="s">
        <v>74</v>
      </c>
      <c r="E9" s="180"/>
      <c r="F9" s="169">
        <f>IF('男子申込'!F9="","",'男子申込'!F9)</f>
      </c>
      <c r="G9" s="170"/>
      <c r="H9" s="170"/>
      <c r="I9" s="170"/>
      <c r="J9" s="170"/>
      <c r="K9" s="170"/>
      <c r="L9" s="170"/>
      <c r="M9" s="171"/>
      <c r="N9" s="169">
        <f>IF('男子申込'!N9="","",'男子申込'!N9)</f>
      </c>
      <c r="O9" s="170"/>
      <c r="P9" s="170"/>
      <c r="Q9" s="171"/>
      <c r="R9" s="169">
        <f>IF('男子申込'!R9="","",'男子申込'!R9)</f>
      </c>
      <c r="S9" s="170"/>
      <c r="T9" s="170"/>
      <c r="U9" s="171"/>
      <c r="V9" s="14"/>
      <c r="W9" s="14"/>
      <c r="X9" s="14"/>
    </row>
    <row r="10" ht="14.25"/>
    <row r="11" spans="1:25" ht="30" customHeight="1">
      <c r="A11" s="139" t="s">
        <v>519</v>
      </c>
      <c r="B11" s="169" t="s">
        <v>37</v>
      </c>
      <c r="C11" s="170"/>
      <c r="D11" s="171"/>
      <c r="E11" s="193" t="s">
        <v>517</v>
      </c>
      <c r="F11" s="193"/>
      <c r="G11" s="193"/>
      <c r="H11" s="153" t="s">
        <v>518</v>
      </c>
      <c r="I11" s="153"/>
      <c r="J11" s="153" t="s">
        <v>85</v>
      </c>
      <c r="K11" s="153"/>
      <c r="L11" s="153"/>
      <c r="M11" s="153"/>
      <c r="N11" s="155" t="s">
        <v>75</v>
      </c>
      <c r="O11" s="155"/>
      <c r="P11" s="155"/>
      <c r="Q11" s="155"/>
      <c r="R11" s="153" t="s">
        <v>76</v>
      </c>
      <c r="S11" s="153"/>
      <c r="T11" s="153"/>
      <c r="U11" s="64">
        <f>IF('男子申込'!U11="","",'男子申込'!U11)</f>
        <v>3</v>
      </c>
      <c r="V11" s="61" t="s">
        <v>77</v>
      </c>
      <c r="W11" s="209">
        <f>IF('男子申込'!W11="","",'男子申込'!W11)</f>
      </c>
      <c r="X11" s="209"/>
      <c r="Y11" s="62" t="s">
        <v>78</v>
      </c>
    </row>
    <row r="12" spans="1:25" ht="30" customHeight="1">
      <c r="A12" s="141"/>
      <c r="B12" s="165" t="s">
        <v>84</v>
      </c>
      <c r="C12" s="165"/>
      <c r="D12" s="28">
        <f>COUNT(Z16:Z35)</f>
        <v>0</v>
      </c>
      <c r="E12" s="166">
        <f>COUNTA(I16:I35,Q16:Q35)</f>
        <v>0</v>
      </c>
      <c r="F12" s="166"/>
      <c r="G12" s="166"/>
      <c r="H12" s="192">
        <f>IF(COUNTIF(H16:H35,"○")&gt;=4,1,0)</f>
        <v>0</v>
      </c>
      <c r="I12" s="192"/>
      <c r="J12" s="154">
        <f>E12*1200+H12*3500+A12*4000</f>
        <v>0</v>
      </c>
      <c r="K12" s="154"/>
      <c r="L12" s="154"/>
      <c r="M12" s="154"/>
      <c r="N12" s="156">
        <f>J12+'男子申込'!J12</f>
        <v>0</v>
      </c>
      <c r="O12" s="156"/>
      <c r="P12" s="156"/>
      <c r="Q12" s="156"/>
      <c r="R12" s="149" t="s">
        <v>80</v>
      </c>
      <c r="S12" s="149"/>
      <c r="T12" s="149"/>
      <c r="U12" s="63">
        <f>IF('男子申込'!U12="","",'男子申込'!U12)</f>
      </c>
      <c r="V12" s="147" t="s">
        <v>79</v>
      </c>
      <c r="W12" s="147"/>
      <c r="X12" s="147"/>
      <c r="Y12" s="148"/>
    </row>
    <row r="13" spans="3:25" ht="13.5" customHeight="1">
      <c r="C13" s="216" t="s">
        <v>528</v>
      </c>
      <c r="D13" s="129" t="s">
        <v>2</v>
      </c>
      <c r="E13" s="130" t="s">
        <v>105</v>
      </c>
      <c r="F13" s="130" t="s">
        <v>106</v>
      </c>
      <c r="G13" s="218" t="s">
        <v>107</v>
      </c>
      <c r="H13" s="219"/>
      <c r="I13" s="27"/>
      <c r="J13" s="52"/>
      <c r="K13" s="15"/>
      <c r="L13" s="15"/>
      <c r="M13" s="15"/>
      <c r="N13" s="15"/>
      <c r="O13" s="15"/>
      <c r="P13" s="15"/>
      <c r="Q13" s="27"/>
      <c r="R13" s="16"/>
      <c r="S13" s="13"/>
      <c r="T13" s="13"/>
      <c r="U13" s="13"/>
      <c r="V13" s="13"/>
      <c r="W13" s="13"/>
      <c r="X13" s="13"/>
      <c r="Y13" s="13"/>
    </row>
    <row r="14" spans="1:28" ht="30" customHeight="1" thickBot="1">
      <c r="A14" s="162" t="s">
        <v>108</v>
      </c>
      <c r="B14" s="162"/>
      <c r="C14" s="217"/>
      <c r="D14" s="140">
        <v>0</v>
      </c>
      <c r="E14" s="128"/>
      <c r="F14" s="128"/>
      <c r="G14" s="165" t="str">
        <f>RIGHT(FIXED((D14*10000+E14*100+F14)/100000,5),5)</f>
        <v>00000</v>
      </c>
      <c r="H14" s="165"/>
      <c r="I14" s="206" t="s">
        <v>68</v>
      </c>
      <c r="J14" s="207"/>
      <c r="K14" s="207"/>
      <c r="L14" s="207"/>
      <c r="M14" s="207"/>
      <c r="N14" s="207"/>
      <c r="O14" s="207"/>
      <c r="P14" s="208"/>
      <c r="Q14" s="206" t="s">
        <v>69</v>
      </c>
      <c r="R14" s="207"/>
      <c r="S14" s="207"/>
      <c r="T14" s="207"/>
      <c r="U14" s="207"/>
      <c r="V14" s="207"/>
      <c r="W14" s="207"/>
      <c r="X14" s="208"/>
      <c r="Y14" s="83" t="s">
        <v>17</v>
      </c>
      <c r="AB14" s="4" t="s">
        <v>18</v>
      </c>
    </row>
    <row r="15" spans="1:36" ht="27">
      <c r="A15" s="72" t="s">
        <v>63</v>
      </c>
      <c r="B15" s="131" t="s">
        <v>92</v>
      </c>
      <c r="C15" s="73" t="s">
        <v>70</v>
      </c>
      <c r="D15" s="73" t="s">
        <v>1</v>
      </c>
      <c r="E15" s="73" t="s">
        <v>71</v>
      </c>
      <c r="F15" s="73" t="s">
        <v>3</v>
      </c>
      <c r="G15" s="135" t="s">
        <v>508</v>
      </c>
      <c r="H15" s="74" t="s">
        <v>56</v>
      </c>
      <c r="I15" s="75" t="s">
        <v>22</v>
      </c>
      <c r="J15" s="76" t="s">
        <v>2</v>
      </c>
      <c r="K15" s="77" t="s">
        <v>60</v>
      </c>
      <c r="L15" s="78" t="s">
        <v>67</v>
      </c>
      <c r="M15" s="79" t="s">
        <v>61</v>
      </c>
      <c r="N15" s="80" t="s">
        <v>57</v>
      </c>
      <c r="O15" s="80" t="s">
        <v>58</v>
      </c>
      <c r="P15" s="81" t="s">
        <v>59</v>
      </c>
      <c r="Q15" s="75" t="s">
        <v>22</v>
      </c>
      <c r="R15" s="76" t="s">
        <v>2</v>
      </c>
      <c r="S15" s="77" t="s">
        <v>60</v>
      </c>
      <c r="T15" s="78" t="s">
        <v>67</v>
      </c>
      <c r="U15" s="79" t="s">
        <v>61</v>
      </c>
      <c r="V15" s="80" t="s">
        <v>57</v>
      </c>
      <c r="W15" s="80" t="s">
        <v>58</v>
      </c>
      <c r="X15" s="81" t="s">
        <v>59</v>
      </c>
      <c r="Y15" s="82" t="s">
        <v>16</v>
      </c>
      <c r="AB15" s="29" t="s">
        <v>32</v>
      </c>
      <c r="AC15" s="30" t="s">
        <v>30</v>
      </c>
      <c r="AD15" s="30" t="s">
        <v>31</v>
      </c>
      <c r="AE15" s="30" t="s">
        <v>29</v>
      </c>
      <c r="AF15" s="30" t="s">
        <v>33</v>
      </c>
      <c r="AG15" s="30" t="s">
        <v>34</v>
      </c>
      <c r="AH15" s="30" t="s">
        <v>35</v>
      </c>
      <c r="AI15" s="30" t="s">
        <v>36</v>
      </c>
      <c r="AJ15" s="31" t="s">
        <v>44</v>
      </c>
    </row>
    <row r="16" spans="1:36" ht="30" customHeight="1">
      <c r="A16" s="86"/>
      <c r="B16" s="132"/>
      <c r="C16" s="5"/>
      <c r="D16" s="5"/>
      <c r="E16" s="5"/>
      <c r="F16" s="5"/>
      <c r="G16" s="108"/>
      <c r="H16" s="109"/>
      <c r="I16" s="110"/>
      <c r="J16" s="111"/>
      <c r="K16" s="111"/>
      <c r="L16" s="112"/>
      <c r="M16" s="113"/>
      <c r="N16" s="113"/>
      <c r="O16" s="113"/>
      <c r="P16" s="112"/>
      <c r="Q16" s="110"/>
      <c r="R16" s="111"/>
      <c r="S16" s="111"/>
      <c r="T16" s="112"/>
      <c r="U16" s="113"/>
      <c r="V16" s="113"/>
      <c r="W16" s="113"/>
      <c r="X16" s="112"/>
      <c r="Y16" s="84">
        <f>IF(AC16="","",COUNTA(I16,Q16))</f>
      </c>
      <c r="Z16" s="26">
        <f>IF(Y16="","",VALUE(Y16&amp;G16))</f>
      </c>
      <c r="AA16" s="68">
        <f>IF(H16="","","s"&amp;COUNTIF(H16,"○"))</f>
      </c>
      <c r="AB16" s="32">
        <f>IF(C16="","",228400000+$B$7*100+MOD(B16,100))</f>
      </c>
      <c r="AC16" s="10">
        <f aca="true" t="shared" si="0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1">
        <f aca="true" t="shared" si="1" ref="AD16:AD35">IF(AND(E16="",F16=""),"",ASC(E16)&amp;" "&amp;ASC(F16))</f>
      </c>
      <c r="AE16" s="11">
        <f>IF(C16="","",VALUE(LEFT(AB16,1)))</f>
      </c>
      <c r="AF16" s="11">
        <f aca="true" t="shared" si="2" ref="AF16:AF35">IF(C16="","",$Z$7)</f>
      </c>
      <c r="AG16" s="10">
        <f>IF(AC16="","",284000+$B$7)</f>
      </c>
      <c r="AH16" s="10"/>
      <c r="AI16" s="10">
        <f>IF(I16="","",VLOOKUP(I16,$C$39:$E$43,2,FALSE)&amp;" "&amp;RIGHT(FIXED(VALUE(J16&amp;K16&amp;IF(LENB(L16)=1,L16&amp;"0",L16))/VLOOKUP(I16,$C$39:$E$43,3,FALSE),VLOOKUP(I16,$C$39:$F$43,4,FALSE)),VLOOKUP(I16,$C$39:$F$43,4,FALSE)))</f>
      </c>
      <c r="AJ16" s="33">
        <f>IF(Q16="","",VLOOKUP(Q16,$C$39:$E$43,2,FALSE)&amp;" "&amp;RIGHT(FIXED(VALUE(R16&amp;S16&amp;IF(LENB(T16)=1,T16&amp;"0",T16))/VLOOKUP(Q16,$C$39:$E$43,3,FALSE),VLOOKUP(Q16,$C$39:$F$43,4,FALSE)),VLOOKUP(Q16,$C$39:$F$43,4,FALSE)))</f>
      </c>
    </row>
    <row r="17" spans="1:36" ht="30" customHeight="1">
      <c r="A17" s="87"/>
      <c r="B17" s="133"/>
      <c r="C17" s="6"/>
      <c r="D17" s="6"/>
      <c r="E17" s="6"/>
      <c r="F17" s="6"/>
      <c r="G17" s="53"/>
      <c r="H17" s="59"/>
      <c r="I17" s="114"/>
      <c r="J17" s="115"/>
      <c r="K17" s="115"/>
      <c r="L17" s="116"/>
      <c r="M17" s="117"/>
      <c r="N17" s="117"/>
      <c r="O17" s="117"/>
      <c r="P17" s="116"/>
      <c r="Q17" s="114"/>
      <c r="R17" s="115"/>
      <c r="S17" s="115"/>
      <c r="T17" s="116"/>
      <c r="U17" s="117"/>
      <c r="V17" s="117"/>
      <c r="W17" s="117"/>
      <c r="X17" s="116"/>
      <c r="Y17" s="85">
        <f aca="true" t="shared" si="3" ref="Y17:Y35">IF(AC17="","",COUNTA(I17,Q17))</f>
      </c>
      <c r="Z17" s="26">
        <f aca="true" t="shared" si="4" ref="Z17:Z35">IF(Y17="","",VALUE(Y17&amp;G17))</f>
      </c>
      <c r="AA17" s="68">
        <f>IF(H17="","","s"&amp;COUNTIF($H$16:H17,"○"))</f>
      </c>
      <c r="AB17" s="32">
        <f aca="true" t="shared" si="5" ref="AB17:AB35">IF(C17="","",228400000+$B$7*100+MOD(B17,100))</f>
      </c>
      <c r="AC17" s="10">
        <f t="shared" si="0"/>
      </c>
      <c r="AD17" s="11">
        <f t="shared" si="1"/>
      </c>
      <c r="AE17" s="11">
        <f aca="true" t="shared" si="6" ref="AE17:AE35">IF(C17="","",VALUE(LEFT(AB17,1)))</f>
      </c>
      <c r="AF17" s="11">
        <f t="shared" si="2"/>
      </c>
      <c r="AG17" s="10">
        <f aca="true" t="shared" si="7" ref="AG17:AG35">IF(AC17="","",284000+$B$7)</f>
      </c>
      <c r="AH17" s="10"/>
      <c r="AI17" s="10">
        <f aca="true" t="shared" si="8" ref="AI17:AI35">IF(I17="","",VLOOKUP(I17,$C$39:$E$43,2,FALSE)&amp;" "&amp;RIGHT(FIXED(VALUE(J17&amp;K17&amp;IF(LENB(L17)=1,L17&amp;"0",L17))/VLOOKUP(I17,$C$39:$E$43,3,FALSE),VLOOKUP(I17,$C$39:$F$43,4,FALSE)),VLOOKUP(I17,$C$39:$F$43,4,FALSE)))</f>
      </c>
      <c r="AJ17" s="33">
        <f aca="true" t="shared" si="9" ref="AJ17:AJ35">IF(Q17="","",VLOOKUP(Q17,$C$39:$E$43,2,FALSE)&amp;" "&amp;RIGHT(FIXED(VALUE(R17&amp;S17&amp;IF(LENB(T17)=1,T17&amp;"0",T17))/VLOOKUP(Q17,$C$39:$E$43,3,FALSE),VLOOKUP(Q17,$C$39:$F$43,4,FALSE)),VLOOKUP(Q17,$C$39:$F$43,4,FALSE)))</f>
      </c>
    </row>
    <row r="18" spans="1:36" ht="30" customHeight="1">
      <c r="A18" s="87"/>
      <c r="B18" s="133"/>
      <c r="C18" s="6"/>
      <c r="D18" s="6"/>
      <c r="E18" s="6"/>
      <c r="F18" s="6"/>
      <c r="G18" s="53"/>
      <c r="H18" s="59"/>
      <c r="I18" s="114"/>
      <c r="J18" s="115"/>
      <c r="K18" s="115"/>
      <c r="L18" s="116"/>
      <c r="M18" s="117"/>
      <c r="N18" s="117"/>
      <c r="O18" s="117"/>
      <c r="P18" s="116"/>
      <c r="Q18" s="114"/>
      <c r="R18" s="115"/>
      <c r="S18" s="115"/>
      <c r="T18" s="116"/>
      <c r="U18" s="117"/>
      <c r="V18" s="117"/>
      <c r="W18" s="117"/>
      <c r="X18" s="116"/>
      <c r="Y18" s="85">
        <f t="shared" si="3"/>
      </c>
      <c r="Z18" s="26">
        <f t="shared" si="4"/>
      </c>
      <c r="AA18" s="68">
        <f>IF(H18="","","s"&amp;COUNTIF($H$16:H18,"○"))</f>
      </c>
      <c r="AB18" s="32">
        <f t="shared" si="5"/>
      </c>
      <c r="AC18" s="10">
        <f t="shared" si="0"/>
      </c>
      <c r="AD18" s="11">
        <f t="shared" si="1"/>
      </c>
      <c r="AE18" s="11">
        <f t="shared" si="6"/>
      </c>
      <c r="AF18" s="11">
        <f t="shared" si="2"/>
      </c>
      <c r="AG18" s="10">
        <f t="shared" si="7"/>
      </c>
      <c r="AH18" s="10"/>
      <c r="AI18" s="10">
        <f t="shared" si="8"/>
      </c>
      <c r="AJ18" s="33">
        <f t="shared" si="9"/>
      </c>
    </row>
    <row r="19" spans="1:36" ht="30" customHeight="1">
      <c r="A19" s="87"/>
      <c r="B19" s="133"/>
      <c r="C19" s="6"/>
      <c r="D19" s="6"/>
      <c r="E19" s="6"/>
      <c r="F19" s="6"/>
      <c r="G19" s="53"/>
      <c r="H19" s="59"/>
      <c r="I19" s="114"/>
      <c r="J19" s="115"/>
      <c r="K19" s="115"/>
      <c r="L19" s="116"/>
      <c r="M19" s="117"/>
      <c r="N19" s="117"/>
      <c r="O19" s="117"/>
      <c r="P19" s="116"/>
      <c r="Q19" s="114"/>
      <c r="R19" s="115"/>
      <c r="S19" s="115"/>
      <c r="T19" s="116"/>
      <c r="U19" s="117"/>
      <c r="V19" s="117"/>
      <c r="W19" s="117"/>
      <c r="X19" s="116"/>
      <c r="Y19" s="85">
        <f t="shared" si="3"/>
      </c>
      <c r="Z19" s="26">
        <f t="shared" si="4"/>
      </c>
      <c r="AA19" s="68">
        <f>IF(H19="","","s"&amp;COUNTIF($H$16:H19,"○"))</f>
      </c>
      <c r="AB19" s="32">
        <f t="shared" si="5"/>
      </c>
      <c r="AC19" s="10">
        <f t="shared" si="0"/>
      </c>
      <c r="AD19" s="11">
        <f t="shared" si="1"/>
      </c>
      <c r="AE19" s="11">
        <f t="shared" si="6"/>
      </c>
      <c r="AF19" s="11">
        <f t="shared" si="2"/>
      </c>
      <c r="AG19" s="10">
        <f t="shared" si="7"/>
      </c>
      <c r="AH19" s="10"/>
      <c r="AI19" s="10">
        <f t="shared" si="8"/>
      </c>
      <c r="AJ19" s="33">
        <f t="shared" si="9"/>
      </c>
    </row>
    <row r="20" spans="1:36" ht="30" customHeight="1">
      <c r="A20" s="87"/>
      <c r="B20" s="133"/>
      <c r="C20" s="6"/>
      <c r="D20" s="6"/>
      <c r="E20" s="6"/>
      <c r="F20" s="6"/>
      <c r="G20" s="53"/>
      <c r="H20" s="59"/>
      <c r="I20" s="114"/>
      <c r="J20" s="115"/>
      <c r="K20" s="115"/>
      <c r="L20" s="116"/>
      <c r="M20" s="117"/>
      <c r="N20" s="117"/>
      <c r="O20" s="117"/>
      <c r="P20" s="116"/>
      <c r="Q20" s="114"/>
      <c r="R20" s="115"/>
      <c r="S20" s="115"/>
      <c r="T20" s="116"/>
      <c r="U20" s="117"/>
      <c r="V20" s="117"/>
      <c r="W20" s="117"/>
      <c r="X20" s="116"/>
      <c r="Y20" s="85">
        <f t="shared" si="3"/>
      </c>
      <c r="Z20" s="26">
        <f t="shared" si="4"/>
      </c>
      <c r="AA20" s="68">
        <f>IF(H20="","","s"&amp;COUNTIF($H$16:H20,"○"))</f>
      </c>
      <c r="AB20" s="32">
        <f t="shared" si="5"/>
      </c>
      <c r="AC20" s="10">
        <f t="shared" si="0"/>
      </c>
      <c r="AD20" s="11">
        <f t="shared" si="1"/>
      </c>
      <c r="AE20" s="11">
        <f t="shared" si="6"/>
      </c>
      <c r="AF20" s="11">
        <f t="shared" si="2"/>
      </c>
      <c r="AG20" s="10">
        <f t="shared" si="7"/>
      </c>
      <c r="AH20" s="10"/>
      <c r="AI20" s="10">
        <f t="shared" si="8"/>
      </c>
      <c r="AJ20" s="33">
        <f t="shared" si="9"/>
      </c>
    </row>
    <row r="21" spans="1:36" ht="30" customHeight="1">
      <c r="A21" s="87"/>
      <c r="B21" s="133"/>
      <c r="C21" s="6"/>
      <c r="D21" s="6"/>
      <c r="E21" s="6"/>
      <c r="F21" s="6"/>
      <c r="G21" s="53"/>
      <c r="H21" s="59"/>
      <c r="I21" s="114"/>
      <c r="J21" s="115"/>
      <c r="K21" s="115"/>
      <c r="L21" s="116"/>
      <c r="M21" s="117"/>
      <c r="N21" s="117"/>
      <c r="O21" s="117"/>
      <c r="P21" s="116"/>
      <c r="Q21" s="114"/>
      <c r="R21" s="115"/>
      <c r="S21" s="115"/>
      <c r="T21" s="116"/>
      <c r="U21" s="117"/>
      <c r="V21" s="117"/>
      <c r="W21" s="117"/>
      <c r="X21" s="116"/>
      <c r="Y21" s="85">
        <f t="shared" si="3"/>
      </c>
      <c r="Z21" s="26">
        <f t="shared" si="4"/>
      </c>
      <c r="AA21" s="68">
        <f>IF(H21="","","s"&amp;COUNTIF($H$16:H21,"○"))</f>
      </c>
      <c r="AB21" s="32">
        <f t="shared" si="5"/>
      </c>
      <c r="AC21" s="10">
        <f t="shared" si="0"/>
      </c>
      <c r="AD21" s="11">
        <f t="shared" si="1"/>
      </c>
      <c r="AE21" s="11">
        <f t="shared" si="6"/>
      </c>
      <c r="AF21" s="11">
        <f t="shared" si="2"/>
      </c>
      <c r="AG21" s="10">
        <f t="shared" si="7"/>
      </c>
      <c r="AH21" s="10"/>
      <c r="AI21" s="10">
        <f t="shared" si="8"/>
      </c>
      <c r="AJ21" s="33">
        <f t="shared" si="9"/>
      </c>
    </row>
    <row r="22" spans="1:36" ht="30" customHeight="1">
      <c r="A22" s="87"/>
      <c r="B22" s="133"/>
      <c r="C22" s="6"/>
      <c r="D22" s="6"/>
      <c r="E22" s="6"/>
      <c r="F22" s="6"/>
      <c r="G22" s="53"/>
      <c r="H22" s="59"/>
      <c r="I22" s="114"/>
      <c r="J22" s="115"/>
      <c r="K22" s="115"/>
      <c r="L22" s="116"/>
      <c r="M22" s="117"/>
      <c r="N22" s="117"/>
      <c r="O22" s="117"/>
      <c r="P22" s="116"/>
      <c r="Q22" s="114"/>
      <c r="R22" s="115"/>
      <c r="S22" s="115"/>
      <c r="T22" s="116"/>
      <c r="U22" s="117"/>
      <c r="V22" s="117"/>
      <c r="W22" s="117"/>
      <c r="X22" s="116"/>
      <c r="Y22" s="85">
        <f t="shared" si="3"/>
      </c>
      <c r="Z22" s="26">
        <f t="shared" si="4"/>
      </c>
      <c r="AA22" s="68">
        <f>IF(H22="","","s"&amp;COUNTIF($H$16:H22,"○"))</f>
      </c>
      <c r="AB22" s="32">
        <f t="shared" si="5"/>
      </c>
      <c r="AC22" s="10">
        <f t="shared" si="0"/>
      </c>
      <c r="AD22" s="11">
        <f t="shared" si="1"/>
      </c>
      <c r="AE22" s="11">
        <f t="shared" si="6"/>
      </c>
      <c r="AF22" s="11">
        <f t="shared" si="2"/>
      </c>
      <c r="AG22" s="10">
        <f t="shared" si="7"/>
      </c>
      <c r="AH22" s="10"/>
      <c r="AI22" s="10">
        <f t="shared" si="8"/>
      </c>
      <c r="AJ22" s="33">
        <f t="shared" si="9"/>
      </c>
    </row>
    <row r="23" spans="1:36" ht="30" customHeight="1">
      <c r="A23" s="87"/>
      <c r="B23" s="133"/>
      <c r="C23" s="6"/>
      <c r="D23" s="6"/>
      <c r="E23" s="6"/>
      <c r="F23" s="6"/>
      <c r="G23" s="53"/>
      <c r="H23" s="59"/>
      <c r="I23" s="114"/>
      <c r="J23" s="115"/>
      <c r="K23" s="115"/>
      <c r="L23" s="116"/>
      <c r="M23" s="117"/>
      <c r="N23" s="117"/>
      <c r="O23" s="117"/>
      <c r="P23" s="116"/>
      <c r="Q23" s="114"/>
      <c r="R23" s="115"/>
      <c r="S23" s="115"/>
      <c r="T23" s="116"/>
      <c r="U23" s="117"/>
      <c r="V23" s="117"/>
      <c r="W23" s="117"/>
      <c r="X23" s="116"/>
      <c r="Y23" s="85">
        <f t="shared" si="3"/>
      </c>
      <c r="Z23" s="26">
        <f t="shared" si="4"/>
      </c>
      <c r="AA23" s="68">
        <f>IF(H23="","","s"&amp;COUNTIF($H$16:H23,"○"))</f>
      </c>
      <c r="AB23" s="32">
        <f t="shared" si="5"/>
      </c>
      <c r="AC23" s="10">
        <f t="shared" si="0"/>
      </c>
      <c r="AD23" s="11">
        <f t="shared" si="1"/>
      </c>
      <c r="AE23" s="11">
        <f t="shared" si="6"/>
      </c>
      <c r="AF23" s="11">
        <f t="shared" si="2"/>
      </c>
      <c r="AG23" s="10">
        <f t="shared" si="7"/>
      </c>
      <c r="AH23" s="10"/>
      <c r="AI23" s="10">
        <f t="shared" si="8"/>
      </c>
      <c r="AJ23" s="33">
        <f t="shared" si="9"/>
      </c>
    </row>
    <row r="24" spans="1:36" ht="30" customHeight="1">
      <c r="A24" s="87"/>
      <c r="B24" s="133"/>
      <c r="C24" s="6"/>
      <c r="D24" s="6"/>
      <c r="E24" s="6"/>
      <c r="F24" s="6"/>
      <c r="G24" s="53"/>
      <c r="H24" s="59"/>
      <c r="I24" s="114"/>
      <c r="J24" s="115"/>
      <c r="K24" s="115"/>
      <c r="L24" s="116"/>
      <c r="M24" s="117"/>
      <c r="N24" s="117"/>
      <c r="O24" s="117"/>
      <c r="P24" s="116"/>
      <c r="Q24" s="114"/>
      <c r="R24" s="115"/>
      <c r="S24" s="115"/>
      <c r="T24" s="116"/>
      <c r="U24" s="117"/>
      <c r="V24" s="117"/>
      <c r="W24" s="117"/>
      <c r="X24" s="116"/>
      <c r="Y24" s="85">
        <f t="shared" si="3"/>
      </c>
      <c r="Z24" s="26">
        <f t="shared" si="4"/>
      </c>
      <c r="AA24" s="68">
        <f>IF(H24="","","s"&amp;COUNTIF($H$16:H24,"○"))</f>
      </c>
      <c r="AB24" s="32">
        <f t="shared" si="5"/>
      </c>
      <c r="AC24" s="10">
        <f t="shared" si="0"/>
      </c>
      <c r="AD24" s="11">
        <f t="shared" si="1"/>
      </c>
      <c r="AE24" s="11">
        <f t="shared" si="6"/>
      </c>
      <c r="AF24" s="11">
        <f t="shared" si="2"/>
      </c>
      <c r="AG24" s="10">
        <f t="shared" si="7"/>
      </c>
      <c r="AH24" s="10"/>
      <c r="AI24" s="10">
        <f t="shared" si="8"/>
      </c>
      <c r="AJ24" s="33">
        <f t="shared" si="9"/>
      </c>
    </row>
    <row r="25" spans="1:36" ht="30" customHeight="1">
      <c r="A25" s="87"/>
      <c r="B25" s="133"/>
      <c r="C25" s="6"/>
      <c r="D25" s="6"/>
      <c r="E25" s="6"/>
      <c r="F25" s="6"/>
      <c r="G25" s="53"/>
      <c r="H25" s="59"/>
      <c r="I25" s="114"/>
      <c r="J25" s="115"/>
      <c r="K25" s="115"/>
      <c r="L25" s="116"/>
      <c r="M25" s="117"/>
      <c r="N25" s="117"/>
      <c r="O25" s="117"/>
      <c r="P25" s="116"/>
      <c r="Q25" s="114"/>
      <c r="R25" s="115"/>
      <c r="S25" s="115"/>
      <c r="T25" s="116"/>
      <c r="U25" s="117"/>
      <c r="V25" s="117"/>
      <c r="W25" s="117"/>
      <c r="X25" s="116"/>
      <c r="Y25" s="85">
        <f t="shared" si="3"/>
      </c>
      <c r="Z25" s="26">
        <f t="shared" si="4"/>
      </c>
      <c r="AA25" s="68">
        <f>IF(H25="","","s"&amp;COUNTIF($H$16:H25,"○"))</f>
      </c>
      <c r="AB25" s="32">
        <f t="shared" si="5"/>
      </c>
      <c r="AC25" s="10">
        <f t="shared" si="0"/>
      </c>
      <c r="AD25" s="11">
        <f t="shared" si="1"/>
      </c>
      <c r="AE25" s="11">
        <f t="shared" si="6"/>
      </c>
      <c r="AF25" s="11">
        <f t="shared" si="2"/>
      </c>
      <c r="AG25" s="10">
        <f t="shared" si="7"/>
      </c>
      <c r="AH25" s="10"/>
      <c r="AI25" s="10">
        <f t="shared" si="8"/>
      </c>
      <c r="AJ25" s="33">
        <f t="shared" si="9"/>
      </c>
    </row>
    <row r="26" spans="1:36" ht="30" customHeight="1">
      <c r="A26" s="87"/>
      <c r="B26" s="133"/>
      <c r="C26" s="6"/>
      <c r="D26" s="6"/>
      <c r="E26" s="6"/>
      <c r="F26" s="6"/>
      <c r="G26" s="53"/>
      <c r="H26" s="59"/>
      <c r="I26" s="114"/>
      <c r="J26" s="115"/>
      <c r="K26" s="115"/>
      <c r="L26" s="116"/>
      <c r="M26" s="117"/>
      <c r="N26" s="117"/>
      <c r="O26" s="117"/>
      <c r="P26" s="116"/>
      <c r="Q26" s="114"/>
      <c r="R26" s="115"/>
      <c r="S26" s="115"/>
      <c r="T26" s="116"/>
      <c r="U26" s="117"/>
      <c r="V26" s="117"/>
      <c r="W26" s="117"/>
      <c r="X26" s="116"/>
      <c r="Y26" s="85">
        <f t="shared" si="3"/>
      </c>
      <c r="Z26" s="26">
        <f t="shared" si="4"/>
      </c>
      <c r="AA26" s="68">
        <f>IF(H26="","","s"&amp;COUNTIF($H$16:H26,"○"))</f>
      </c>
      <c r="AB26" s="32">
        <f t="shared" si="5"/>
      </c>
      <c r="AC26" s="10">
        <f t="shared" si="0"/>
      </c>
      <c r="AD26" s="11">
        <f t="shared" si="1"/>
      </c>
      <c r="AE26" s="11">
        <f t="shared" si="6"/>
      </c>
      <c r="AF26" s="11">
        <f t="shared" si="2"/>
      </c>
      <c r="AG26" s="10">
        <f t="shared" si="7"/>
      </c>
      <c r="AH26" s="10"/>
      <c r="AI26" s="10">
        <f t="shared" si="8"/>
      </c>
      <c r="AJ26" s="33">
        <f t="shared" si="9"/>
      </c>
    </row>
    <row r="27" spans="1:36" ht="30" customHeight="1">
      <c r="A27" s="87"/>
      <c r="B27" s="133"/>
      <c r="C27" s="6"/>
      <c r="D27" s="6"/>
      <c r="E27" s="6"/>
      <c r="F27" s="6"/>
      <c r="G27" s="53"/>
      <c r="H27" s="59"/>
      <c r="I27" s="114"/>
      <c r="J27" s="115"/>
      <c r="K27" s="115"/>
      <c r="L27" s="116"/>
      <c r="M27" s="117"/>
      <c r="N27" s="117"/>
      <c r="O27" s="117"/>
      <c r="P27" s="116"/>
      <c r="Q27" s="114"/>
      <c r="R27" s="115"/>
      <c r="S27" s="115"/>
      <c r="T27" s="116"/>
      <c r="U27" s="117"/>
      <c r="V27" s="117"/>
      <c r="W27" s="117"/>
      <c r="X27" s="116"/>
      <c r="Y27" s="85">
        <f t="shared" si="3"/>
      </c>
      <c r="Z27" s="26">
        <f t="shared" si="4"/>
      </c>
      <c r="AA27" s="68">
        <f>IF(H27="","","s"&amp;COUNTIF($H$16:H27,"○"))</f>
      </c>
      <c r="AB27" s="32">
        <f t="shared" si="5"/>
      </c>
      <c r="AC27" s="10">
        <f t="shared" si="0"/>
      </c>
      <c r="AD27" s="11">
        <f t="shared" si="1"/>
      </c>
      <c r="AE27" s="11">
        <f t="shared" si="6"/>
      </c>
      <c r="AF27" s="11">
        <f t="shared" si="2"/>
      </c>
      <c r="AG27" s="10">
        <f t="shared" si="7"/>
      </c>
      <c r="AH27" s="10"/>
      <c r="AI27" s="10">
        <f t="shared" si="8"/>
      </c>
      <c r="AJ27" s="33">
        <f t="shared" si="9"/>
      </c>
    </row>
    <row r="28" spans="1:36" ht="30" customHeight="1">
      <c r="A28" s="87"/>
      <c r="B28" s="133"/>
      <c r="C28" s="6"/>
      <c r="D28" s="6"/>
      <c r="E28" s="6"/>
      <c r="F28" s="6"/>
      <c r="G28" s="53"/>
      <c r="H28" s="59"/>
      <c r="I28" s="114"/>
      <c r="J28" s="115"/>
      <c r="K28" s="115"/>
      <c r="L28" s="116"/>
      <c r="M28" s="117"/>
      <c r="N28" s="117"/>
      <c r="O28" s="117"/>
      <c r="P28" s="116"/>
      <c r="Q28" s="114"/>
      <c r="R28" s="115"/>
      <c r="S28" s="115"/>
      <c r="T28" s="116"/>
      <c r="U28" s="117"/>
      <c r="V28" s="117"/>
      <c r="W28" s="117"/>
      <c r="X28" s="116"/>
      <c r="Y28" s="85">
        <f t="shared" si="3"/>
      </c>
      <c r="Z28" s="26">
        <f t="shared" si="4"/>
      </c>
      <c r="AA28" s="68">
        <f>IF(H28="","","s"&amp;COUNTIF($H$16:H28,"○"))</f>
      </c>
      <c r="AB28" s="32">
        <f t="shared" si="5"/>
      </c>
      <c r="AC28" s="10">
        <f t="shared" si="0"/>
      </c>
      <c r="AD28" s="11">
        <f t="shared" si="1"/>
      </c>
      <c r="AE28" s="11">
        <f t="shared" si="6"/>
      </c>
      <c r="AF28" s="11">
        <f t="shared" si="2"/>
      </c>
      <c r="AG28" s="10">
        <f t="shared" si="7"/>
      </c>
      <c r="AH28" s="10"/>
      <c r="AI28" s="10">
        <f t="shared" si="8"/>
      </c>
      <c r="AJ28" s="33">
        <f t="shared" si="9"/>
      </c>
    </row>
    <row r="29" spans="1:36" ht="30" customHeight="1">
      <c r="A29" s="87"/>
      <c r="B29" s="133"/>
      <c r="C29" s="6"/>
      <c r="D29" s="6"/>
      <c r="E29" s="6"/>
      <c r="F29" s="6"/>
      <c r="G29" s="53"/>
      <c r="H29" s="59"/>
      <c r="I29" s="114"/>
      <c r="J29" s="115"/>
      <c r="K29" s="115"/>
      <c r="L29" s="116"/>
      <c r="M29" s="117"/>
      <c r="N29" s="117"/>
      <c r="O29" s="117"/>
      <c r="P29" s="116"/>
      <c r="Q29" s="114"/>
      <c r="R29" s="115"/>
      <c r="S29" s="115"/>
      <c r="T29" s="116"/>
      <c r="U29" s="117"/>
      <c r="V29" s="117"/>
      <c r="W29" s="117"/>
      <c r="X29" s="116"/>
      <c r="Y29" s="85">
        <f t="shared" si="3"/>
      </c>
      <c r="Z29" s="26">
        <f t="shared" si="4"/>
      </c>
      <c r="AA29" s="68">
        <f>IF(H29="","","s"&amp;COUNTIF($H$16:H29,"○"))</f>
      </c>
      <c r="AB29" s="32">
        <f t="shared" si="5"/>
      </c>
      <c r="AC29" s="10">
        <f t="shared" si="0"/>
      </c>
      <c r="AD29" s="11">
        <f t="shared" si="1"/>
      </c>
      <c r="AE29" s="11">
        <f t="shared" si="6"/>
      </c>
      <c r="AF29" s="11">
        <f t="shared" si="2"/>
      </c>
      <c r="AG29" s="10">
        <f t="shared" si="7"/>
      </c>
      <c r="AH29" s="10"/>
      <c r="AI29" s="10">
        <f t="shared" si="8"/>
      </c>
      <c r="AJ29" s="33">
        <f t="shared" si="9"/>
      </c>
    </row>
    <row r="30" spans="1:36" ht="30" customHeight="1">
      <c r="A30" s="87"/>
      <c r="B30" s="133"/>
      <c r="C30" s="6"/>
      <c r="D30" s="6"/>
      <c r="E30" s="6"/>
      <c r="F30" s="6"/>
      <c r="G30" s="53"/>
      <c r="H30" s="59"/>
      <c r="I30" s="114"/>
      <c r="J30" s="115"/>
      <c r="K30" s="115"/>
      <c r="L30" s="116"/>
      <c r="M30" s="117"/>
      <c r="N30" s="117"/>
      <c r="O30" s="117"/>
      <c r="P30" s="116"/>
      <c r="Q30" s="114"/>
      <c r="R30" s="115"/>
      <c r="S30" s="115"/>
      <c r="T30" s="116"/>
      <c r="U30" s="117"/>
      <c r="V30" s="117"/>
      <c r="W30" s="117"/>
      <c r="X30" s="116"/>
      <c r="Y30" s="85">
        <f t="shared" si="3"/>
      </c>
      <c r="Z30" s="26">
        <f t="shared" si="4"/>
      </c>
      <c r="AA30" s="68">
        <f>IF(H30="","","s"&amp;COUNTIF($H$16:H30,"○"))</f>
      </c>
      <c r="AB30" s="32">
        <f t="shared" si="5"/>
      </c>
      <c r="AC30" s="10">
        <f t="shared" si="0"/>
      </c>
      <c r="AD30" s="11">
        <f t="shared" si="1"/>
      </c>
      <c r="AE30" s="11">
        <f t="shared" si="6"/>
      </c>
      <c r="AF30" s="11">
        <f t="shared" si="2"/>
      </c>
      <c r="AG30" s="10">
        <f t="shared" si="7"/>
      </c>
      <c r="AH30" s="10"/>
      <c r="AI30" s="10">
        <f t="shared" si="8"/>
      </c>
      <c r="AJ30" s="33">
        <f t="shared" si="9"/>
      </c>
    </row>
    <row r="31" spans="1:36" ht="30" customHeight="1">
      <c r="A31" s="87"/>
      <c r="B31" s="133"/>
      <c r="C31" s="6"/>
      <c r="D31" s="6"/>
      <c r="E31" s="6"/>
      <c r="F31" s="6"/>
      <c r="G31" s="53"/>
      <c r="H31" s="59"/>
      <c r="I31" s="114"/>
      <c r="J31" s="115"/>
      <c r="K31" s="115"/>
      <c r="L31" s="116"/>
      <c r="M31" s="117"/>
      <c r="N31" s="117"/>
      <c r="O31" s="117"/>
      <c r="P31" s="116"/>
      <c r="Q31" s="114"/>
      <c r="R31" s="115"/>
      <c r="S31" s="115"/>
      <c r="T31" s="116"/>
      <c r="U31" s="117"/>
      <c r="V31" s="117"/>
      <c r="W31" s="117"/>
      <c r="X31" s="116"/>
      <c r="Y31" s="85">
        <f t="shared" si="3"/>
      </c>
      <c r="Z31" s="26">
        <f t="shared" si="4"/>
      </c>
      <c r="AA31" s="68">
        <f>IF(H31="","","s"&amp;COUNTIF($H$16:H31,"○"))</f>
      </c>
      <c r="AB31" s="32">
        <f t="shared" si="5"/>
      </c>
      <c r="AC31" s="10">
        <f t="shared" si="0"/>
      </c>
      <c r="AD31" s="11">
        <f t="shared" si="1"/>
      </c>
      <c r="AE31" s="11">
        <f t="shared" si="6"/>
      </c>
      <c r="AF31" s="11">
        <f t="shared" si="2"/>
      </c>
      <c r="AG31" s="10">
        <f t="shared" si="7"/>
      </c>
      <c r="AH31" s="10"/>
      <c r="AI31" s="10">
        <f t="shared" si="8"/>
      </c>
      <c r="AJ31" s="33">
        <f t="shared" si="9"/>
      </c>
    </row>
    <row r="32" spans="1:36" ht="30" customHeight="1">
      <c r="A32" s="87"/>
      <c r="B32" s="133"/>
      <c r="C32" s="6"/>
      <c r="D32" s="6"/>
      <c r="E32" s="6"/>
      <c r="F32" s="6"/>
      <c r="G32" s="53"/>
      <c r="H32" s="59"/>
      <c r="I32" s="114"/>
      <c r="J32" s="115"/>
      <c r="K32" s="115"/>
      <c r="L32" s="116"/>
      <c r="M32" s="117"/>
      <c r="N32" s="117"/>
      <c r="O32" s="117"/>
      <c r="P32" s="116"/>
      <c r="Q32" s="114"/>
      <c r="R32" s="115"/>
      <c r="S32" s="115"/>
      <c r="T32" s="116"/>
      <c r="U32" s="117"/>
      <c r="V32" s="117"/>
      <c r="W32" s="117"/>
      <c r="X32" s="116"/>
      <c r="Y32" s="85">
        <f t="shared" si="3"/>
      </c>
      <c r="Z32" s="26">
        <f t="shared" si="4"/>
      </c>
      <c r="AA32" s="68">
        <f>IF(H32="","","s"&amp;COUNTIF($H$16:H32,"○"))</f>
      </c>
      <c r="AB32" s="32">
        <f t="shared" si="5"/>
      </c>
      <c r="AC32" s="10">
        <f t="shared" si="0"/>
      </c>
      <c r="AD32" s="11">
        <f t="shared" si="1"/>
      </c>
      <c r="AE32" s="11">
        <f t="shared" si="6"/>
      </c>
      <c r="AF32" s="11">
        <f t="shared" si="2"/>
      </c>
      <c r="AG32" s="10">
        <f t="shared" si="7"/>
      </c>
      <c r="AH32" s="10"/>
      <c r="AI32" s="10">
        <f t="shared" si="8"/>
      </c>
      <c r="AJ32" s="33">
        <f t="shared" si="9"/>
      </c>
    </row>
    <row r="33" spans="1:36" ht="30" customHeight="1">
      <c r="A33" s="87"/>
      <c r="B33" s="133"/>
      <c r="C33" s="6"/>
      <c r="D33" s="6"/>
      <c r="E33" s="6"/>
      <c r="F33" s="6"/>
      <c r="G33" s="53"/>
      <c r="H33" s="59"/>
      <c r="I33" s="114"/>
      <c r="J33" s="115"/>
      <c r="K33" s="115"/>
      <c r="L33" s="116"/>
      <c r="M33" s="117"/>
      <c r="N33" s="117"/>
      <c r="O33" s="117"/>
      <c r="P33" s="116"/>
      <c r="Q33" s="114"/>
      <c r="R33" s="115"/>
      <c r="S33" s="115"/>
      <c r="T33" s="116"/>
      <c r="U33" s="117"/>
      <c r="V33" s="117"/>
      <c r="W33" s="117"/>
      <c r="X33" s="116"/>
      <c r="Y33" s="85">
        <f t="shared" si="3"/>
      </c>
      <c r="Z33" s="26">
        <f t="shared" si="4"/>
      </c>
      <c r="AA33" s="68">
        <f>IF(H33="","","s"&amp;COUNTIF($H$16:H33,"○"))</f>
      </c>
      <c r="AB33" s="32">
        <f t="shared" si="5"/>
      </c>
      <c r="AC33" s="10">
        <f t="shared" si="0"/>
      </c>
      <c r="AD33" s="11">
        <f t="shared" si="1"/>
      </c>
      <c r="AE33" s="11">
        <f t="shared" si="6"/>
      </c>
      <c r="AF33" s="11">
        <f t="shared" si="2"/>
      </c>
      <c r="AG33" s="10">
        <f t="shared" si="7"/>
      </c>
      <c r="AH33" s="10"/>
      <c r="AI33" s="10">
        <f t="shared" si="8"/>
      </c>
      <c r="AJ33" s="33">
        <f t="shared" si="9"/>
      </c>
    </row>
    <row r="34" spans="1:36" ht="30" customHeight="1">
      <c r="A34" s="87"/>
      <c r="B34" s="133"/>
      <c r="C34" s="6"/>
      <c r="D34" s="6"/>
      <c r="E34" s="6"/>
      <c r="F34" s="6"/>
      <c r="G34" s="53"/>
      <c r="H34" s="59"/>
      <c r="I34" s="114"/>
      <c r="J34" s="115"/>
      <c r="K34" s="115"/>
      <c r="L34" s="116"/>
      <c r="M34" s="117"/>
      <c r="N34" s="117"/>
      <c r="O34" s="117"/>
      <c r="P34" s="116"/>
      <c r="Q34" s="114"/>
      <c r="R34" s="115"/>
      <c r="S34" s="115"/>
      <c r="T34" s="116"/>
      <c r="U34" s="117"/>
      <c r="V34" s="117"/>
      <c r="W34" s="117"/>
      <c r="X34" s="116"/>
      <c r="Y34" s="85">
        <f t="shared" si="3"/>
      </c>
      <c r="Z34" s="26">
        <f t="shared" si="4"/>
      </c>
      <c r="AA34" s="68">
        <f>IF(H34="","","s"&amp;COUNTIF($H$16:H34,"○"))</f>
      </c>
      <c r="AB34" s="32">
        <f t="shared" si="5"/>
      </c>
      <c r="AC34" s="10">
        <f t="shared" si="0"/>
      </c>
      <c r="AD34" s="11">
        <f t="shared" si="1"/>
      </c>
      <c r="AE34" s="11">
        <f t="shared" si="6"/>
      </c>
      <c r="AF34" s="11">
        <f t="shared" si="2"/>
      </c>
      <c r="AG34" s="10">
        <f t="shared" si="7"/>
      </c>
      <c r="AH34" s="10"/>
      <c r="AI34" s="10">
        <f t="shared" si="8"/>
      </c>
      <c r="AJ34" s="33">
        <f t="shared" si="9"/>
      </c>
    </row>
    <row r="35" spans="1:36" ht="30" customHeight="1" thickBot="1">
      <c r="A35" s="87"/>
      <c r="B35" s="133"/>
      <c r="C35" s="6"/>
      <c r="D35" s="6"/>
      <c r="E35" s="6"/>
      <c r="F35" s="6"/>
      <c r="G35" s="53"/>
      <c r="H35" s="59"/>
      <c r="I35" s="118"/>
      <c r="J35" s="119"/>
      <c r="K35" s="119"/>
      <c r="L35" s="120"/>
      <c r="M35" s="121"/>
      <c r="N35" s="121"/>
      <c r="O35" s="121"/>
      <c r="P35" s="120"/>
      <c r="Q35" s="118"/>
      <c r="R35" s="119"/>
      <c r="S35" s="119"/>
      <c r="T35" s="120"/>
      <c r="U35" s="121"/>
      <c r="V35" s="121"/>
      <c r="W35" s="121"/>
      <c r="X35" s="120"/>
      <c r="Y35" s="85">
        <f t="shared" si="3"/>
      </c>
      <c r="Z35" s="26">
        <f t="shared" si="4"/>
      </c>
      <c r="AA35" s="68">
        <f>IF(H35="","","s"&amp;COUNTIF($H$16:H35,"○"))</f>
      </c>
      <c r="AB35" s="32">
        <f t="shared" si="5"/>
      </c>
      <c r="AC35" s="35">
        <f t="shared" si="0"/>
      </c>
      <c r="AD35" s="36">
        <f t="shared" si="1"/>
      </c>
      <c r="AE35" s="11">
        <f t="shared" si="6"/>
      </c>
      <c r="AF35" s="36">
        <f t="shared" si="2"/>
      </c>
      <c r="AG35" s="10">
        <f t="shared" si="7"/>
      </c>
      <c r="AH35" s="35"/>
      <c r="AI35" s="70">
        <f t="shared" si="8"/>
      </c>
      <c r="AJ35" s="71">
        <f t="shared" si="9"/>
      </c>
    </row>
    <row r="36" spans="28:37" ht="24.75" customHeight="1">
      <c r="AB36" s="37" t="s">
        <v>39</v>
      </c>
      <c r="AC36" s="38" t="s">
        <v>40</v>
      </c>
      <c r="AD36" s="38" t="s">
        <v>41</v>
      </c>
      <c r="AE36" s="38" t="s">
        <v>42</v>
      </c>
      <c r="AF36" s="38" t="s">
        <v>43</v>
      </c>
      <c r="AG36" s="38" t="s">
        <v>44</v>
      </c>
      <c r="AH36" s="38" t="s">
        <v>45</v>
      </c>
      <c r="AI36" s="38" t="s">
        <v>46</v>
      </c>
      <c r="AJ36" s="38" t="s">
        <v>47</v>
      </c>
      <c r="AK36" s="39" t="s">
        <v>48</v>
      </c>
    </row>
    <row r="37" spans="27:37" ht="24.75" customHeight="1" thickBot="1">
      <c r="AA37" s="4" t="s">
        <v>49</v>
      </c>
      <c r="AB37" s="34">
        <f>IF(COUNTIF(H16:H35,"○")&gt;=4,284000+$B$7,"")</f>
      </c>
      <c r="AC37" s="40">
        <f>IF(AB37="","",F7)</f>
      </c>
      <c r="AD37" s="40">
        <f>IF(AB37="","",I7)</f>
      </c>
      <c r="AE37" s="40">
        <f>IF(AB37="","",G14)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3.5" hidden="1">
      <c r="A38" s="22" t="s">
        <v>64</v>
      </c>
      <c r="C38" s="22" t="s">
        <v>22</v>
      </c>
      <c r="D38" s="22" t="s">
        <v>27</v>
      </c>
      <c r="E38" s="69" t="s">
        <v>82</v>
      </c>
      <c r="F38" s="69" t="s">
        <v>82</v>
      </c>
      <c r="H38" s="104"/>
      <c r="I38" s="104"/>
      <c r="J38" s="104"/>
      <c r="K38" s="18"/>
      <c r="L38" s="18"/>
      <c r="M38" s="18"/>
      <c r="AB38" s="18"/>
      <c r="AC38" s="18"/>
      <c r="AD38" s="18"/>
      <c r="AE38" s="18"/>
      <c r="AF38" s="18"/>
      <c r="AG38" s="18"/>
      <c r="AH38" s="18"/>
      <c r="AI38" s="18"/>
    </row>
    <row r="39" spans="1:35" ht="13.5" hidden="1">
      <c r="A39" s="24" t="s">
        <v>65</v>
      </c>
      <c r="C39" s="54" t="s">
        <v>541</v>
      </c>
      <c r="D39" s="65" t="s">
        <v>542</v>
      </c>
      <c r="E39" s="54">
        <v>10000000</v>
      </c>
      <c r="F39" s="54">
        <v>7</v>
      </c>
      <c r="H39" s="104"/>
      <c r="I39" s="18"/>
      <c r="J39" s="105"/>
      <c r="K39" s="105"/>
      <c r="L39" s="18"/>
      <c r="M39" s="18"/>
      <c r="AB39" s="18"/>
      <c r="AC39" s="18"/>
      <c r="AD39" s="18"/>
      <c r="AE39" s="18"/>
      <c r="AF39" s="18"/>
      <c r="AG39" s="18"/>
      <c r="AH39" s="18"/>
      <c r="AI39" s="18"/>
    </row>
    <row r="40" spans="1:35" ht="13.5" hidden="1">
      <c r="A40" s="17"/>
      <c r="C40" s="54" t="s">
        <v>543</v>
      </c>
      <c r="D40" s="65" t="s">
        <v>544</v>
      </c>
      <c r="E40" s="54">
        <v>100000</v>
      </c>
      <c r="F40" s="54">
        <v>5</v>
      </c>
      <c r="H40" s="104"/>
      <c r="I40" s="18"/>
      <c r="J40" s="105"/>
      <c r="K40" s="105"/>
      <c r="L40" s="18"/>
      <c r="M40" s="18"/>
      <c r="AB40" s="18"/>
      <c r="AC40" s="18"/>
      <c r="AD40" s="18"/>
      <c r="AE40" s="18"/>
      <c r="AF40" s="18"/>
      <c r="AG40" s="18"/>
      <c r="AH40" s="18"/>
      <c r="AI40" s="18"/>
    </row>
    <row r="41" spans="1:35" ht="13.5" hidden="1">
      <c r="A41" s="22" t="s">
        <v>66</v>
      </c>
      <c r="C41" s="54" t="s">
        <v>530</v>
      </c>
      <c r="D41" s="65" t="s">
        <v>531</v>
      </c>
      <c r="E41" s="54">
        <v>100000</v>
      </c>
      <c r="F41" s="54">
        <v>5</v>
      </c>
      <c r="H41" s="104"/>
      <c r="I41" s="18"/>
      <c r="J41" s="105"/>
      <c r="K41" s="105"/>
      <c r="L41" s="18"/>
      <c r="M41" s="18"/>
      <c r="AB41" s="18"/>
      <c r="AC41" s="18"/>
      <c r="AD41" s="18"/>
      <c r="AE41" s="18"/>
      <c r="AF41" s="18"/>
      <c r="AG41" s="18"/>
      <c r="AH41" s="18"/>
      <c r="AI41" s="18"/>
    </row>
    <row r="42" spans="1:35" ht="13.5" hidden="1">
      <c r="A42" s="56">
        <v>16</v>
      </c>
      <c r="C42" s="54"/>
      <c r="D42" s="66"/>
      <c r="E42" s="54"/>
      <c r="F42" s="54"/>
      <c r="H42" s="104"/>
      <c r="I42" s="18"/>
      <c r="J42" s="105"/>
      <c r="K42" s="105"/>
      <c r="L42" s="18"/>
      <c r="M42" s="18"/>
      <c r="AB42" s="18"/>
      <c r="AC42" s="18"/>
      <c r="AD42" s="18"/>
      <c r="AE42" s="18"/>
      <c r="AF42" s="18"/>
      <c r="AG42" s="18"/>
      <c r="AH42" s="18"/>
      <c r="AI42" s="18"/>
    </row>
    <row r="43" spans="1:35" ht="13.5" hidden="1">
      <c r="A43" s="57">
        <v>17</v>
      </c>
      <c r="C43" s="55"/>
      <c r="D43" s="67"/>
      <c r="E43" s="55"/>
      <c r="F43" s="55"/>
      <c r="H43" s="104"/>
      <c r="I43" s="18"/>
      <c r="J43" s="105"/>
      <c r="K43" s="105"/>
      <c r="L43" s="18"/>
      <c r="M43" s="18"/>
      <c r="AB43" s="18"/>
      <c r="AC43" s="18"/>
      <c r="AD43" s="18"/>
      <c r="AE43" s="18"/>
      <c r="AF43" s="18"/>
      <c r="AG43" s="18"/>
      <c r="AH43" s="18"/>
      <c r="AI43" s="18"/>
    </row>
    <row r="44" spans="1:35" ht="13.5" hidden="1">
      <c r="A44" s="17"/>
      <c r="C44" s="18"/>
      <c r="D44" s="18"/>
      <c r="H44" s="104"/>
      <c r="I44" s="18"/>
      <c r="J44" s="105"/>
      <c r="K44" s="105"/>
      <c r="L44" s="18"/>
      <c r="M44" s="18"/>
      <c r="AB44" s="18"/>
      <c r="AC44" s="18"/>
      <c r="AD44" s="18"/>
      <c r="AE44" s="18"/>
      <c r="AF44" s="18"/>
      <c r="AG44" s="18"/>
      <c r="AH44" s="18"/>
      <c r="AI44" s="18"/>
    </row>
    <row r="45" spans="1:35" ht="13.5" hidden="1">
      <c r="A45" s="58" t="s">
        <v>58</v>
      </c>
      <c r="C45" s="136" t="s">
        <v>520</v>
      </c>
      <c r="D45" s="18"/>
      <c r="H45" s="104"/>
      <c r="I45" s="18"/>
      <c r="J45" s="105"/>
      <c r="K45" s="105"/>
      <c r="L45" s="18"/>
      <c r="M45" s="18"/>
      <c r="AB45" s="18"/>
      <c r="AC45" s="18"/>
      <c r="AD45" s="18"/>
      <c r="AE45" s="18"/>
      <c r="AF45" s="18"/>
      <c r="AG45" s="18"/>
      <c r="AH45" s="18"/>
      <c r="AI45" s="18"/>
    </row>
    <row r="46" spans="1:35" ht="13.5" hidden="1">
      <c r="A46" s="23">
        <v>1</v>
      </c>
      <c r="C46" s="138">
        <v>0</v>
      </c>
      <c r="D46" s="18"/>
      <c r="H46" s="104"/>
      <c r="I46" s="18"/>
      <c r="J46" s="105"/>
      <c r="K46" s="105"/>
      <c r="L46" s="18"/>
      <c r="M46" s="18"/>
      <c r="AB46" s="18"/>
      <c r="AC46" s="18"/>
      <c r="AD46" s="18"/>
      <c r="AE46" s="18"/>
      <c r="AF46" s="18"/>
      <c r="AG46" s="18"/>
      <c r="AH46" s="18"/>
      <c r="AI46" s="18"/>
    </row>
    <row r="47" spans="1:35" ht="13.5" hidden="1">
      <c r="A47" s="23">
        <v>2</v>
      </c>
      <c r="C47" s="137">
        <v>1</v>
      </c>
      <c r="D47" s="18"/>
      <c r="H47" s="104"/>
      <c r="I47" s="18"/>
      <c r="J47" s="105"/>
      <c r="K47" s="105"/>
      <c r="L47" s="18"/>
      <c r="M47" s="18"/>
      <c r="AB47" s="18"/>
      <c r="AC47" s="18"/>
      <c r="AD47" s="18"/>
      <c r="AE47" s="18"/>
      <c r="AF47" s="18"/>
      <c r="AG47" s="18"/>
      <c r="AH47" s="18"/>
      <c r="AI47" s="18"/>
    </row>
    <row r="48" spans="1:35" ht="13.5" hidden="1">
      <c r="A48" s="23">
        <v>3</v>
      </c>
      <c r="C48" s="18"/>
      <c r="D48" s="18"/>
      <c r="H48" s="104"/>
      <c r="I48" s="18"/>
      <c r="J48" s="105"/>
      <c r="K48" s="105"/>
      <c r="L48" s="18"/>
      <c r="M48" s="18"/>
      <c r="AB48" s="18"/>
      <c r="AC48" s="18"/>
      <c r="AD48" s="18"/>
      <c r="AE48" s="18"/>
      <c r="AF48" s="18"/>
      <c r="AG48" s="18"/>
      <c r="AH48" s="18"/>
      <c r="AI48" s="18"/>
    </row>
    <row r="49" spans="1:35" ht="13.5" hidden="1">
      <c r="A49" s="23">
        <v>4</v>
      </c>
      <c r="H49" s="104"/>
      <c r="I49" s="18"/>
      <c r="J49" s="105"/>
      <c r="K49" s="105"/>
      <c r="L49" s="18"/>
      <c r="M49" s="18"/>
      <c r="AB49" s="18"/>
      <c r="AC49" s="18"/>
      <c r="AD49" s="18"/>
      <c r="AE49" s="18"/>
      <c r="AF49" s="18"/>
      <c r="AG49" s="18"/>
      <c r="AH49" s="18"/>
      <c r="AI49" s="18"/>
    </row>
    <row r="50" spans="1:35" ht="13.5" hidden="1">
      <c r="A50" s="23">
        <v>5</v>
      </c>
      <c r="H50" s="104"/>
      <c r="I50" s="18"/>
      <c r="J50" s="105"/>
      <c r="K50" s="105"/>
      <c r="L50" s="18"/>
      <c r="M50" s="18"/>
      <c r="AB50" s="18"/>
      <c r="AC50" s="18"/>
      <c r="AD50" s="18"/>
      <c r="AE50" s="18"/>
      <c r="AF50" s="18"/>
      <c r="AG50" s="18"/>
      <c r="AH50" s="18"/>
      <c r="AI50" s="18"/>
    </row>
    <row r="51" spans="1:35" ht="13.5" hidden="1">
      <c r="A51" s="23">
        <v>6</v>
      </c>
      <c r="H51" s="104"/>
      <c r="I51" s="18"/>
      <c r="J51" s="105"/>
      <c r="K51" s="105"/>
      <c r="L51" s="18"/>
      <c r="M51" s="18"/>
      <c r="AB51" s="18"/>
      <c r="AC51" s="18"/>
      <c r="AD51" s="18"/>
      <c r="AE51" s="18"/>
      <c r="AF51" s="18"/>
      <c r="AG51" s="18"/>
      <c r="AH51" s="18"/>
      <c r="AI51" s="18"/>
    </row>
    <row r="52" spans="1:35" ht="13.5" hidden="1">
      <c r="A52" s="23">
        <v>7</v>
      </c>
      <c r="H52" s="104"/>
      <c r="I52" s="18"/>
      <c r="J52" s="105"/>
      <c r="K52" s="105"/>
      <c r="L52" s="18"/>
      <c r="M52" s="18"/>
      <c r="AB52" s="18"/>
      <c r="AC52" s="18"/>
      <c r="AD52" s="18"/>
      <c r="AE52" s="18"/>
      <c r="AF52" s="18"/>
      <c r="AG52" s="18"/>
      <c r="AH52" s="18"/>
      <c r="AI52" s="18"/>
    </row>
    <row r="53" spans="1:35" ht="13.5" hidden="1">
      <c r="A53" s="23">
        <v>8</v>
      </c>
      <c r="H53" s="104"/>
      <c r="I53" s="18"/>
      <c r="J53" s="105"/>
      <c r="K53" s="105"/>
      <c r="L53" s="18"/>
      <c r="M53" s="18"/>
      <c r="AB53" s="18"/>
      <c r="AC53" s="18"/>
      <c r="AD53" s="18"/>
      <c r="AE53" s="18"/>
      <c r="AF53" s="18"/>
      <c r="AG53" s="18"/>
      <c r="AH53" s="18"/>
      <c r="AI53" s="18"/>
    </row>
    <row r="54" spans="1:35" ht="13.5" hidden="1">
      <c r="A54" s="23">
        <v>9</v>
      </c>
      <c r="H54" s="104"/>
      <c r="I54" s="18"/>
      <c r="J54" s="105"/>
      <c r="K54" s="105"/>
      <c r="L54" s="18"/>
      <c r="M54" s="18"/>
      <c r="AB54" s="18"/>
      <c r="AC54" s="18"/>
      <c r="AD54" s="18"/>
      <c r="AE54" s="18"/>
      <c r="AF54" s="18"/>
      <c r="AG54" s="18"/>
      <c r="AH54" s="18"/>
      <c r="AI54" s="18"/>
    </row>
    <row r="55" spans="1:13" ht="13.5" hidden="1">
      <c r="A55" s="23">
        <v>10</v>
      </c>
      <c r="H55" s="104"/>
      <c r="I55" s="18"/>
      <c r="J55" s="105"/>
      <c r="K55" s="105"/>
      <c r="L55" s="18"/>
      <c r="M55" s="18"/>
    </row>
    <row r="56" spans="1:13" ht="13.5" hidden="1">
      <c r="A56" s="23">
        <v>11</v>
      </c>
      <c r="H56" s="104"/>
      <c r="I56" s="18"/>
      <c r="J56" s="105"/>
      <c r="K56" s="105"/>
      <c r="L56" s="18"/>
      <c r="M56" s="18"/>
    </row>
    <row r="57" spans="1:13" ht="13.5" hidden="1">
      <c r="A57" s="24">
        <v>12</v>
      </c>
      <c r="H57" s="104"/>
      <c r="I57" s="18"/>
      <c r="J57" s="105"/>
      <c r="K57" s="105"/>
      <c r="L57" s="18"/>
      <c r="M57" s="18"/>
    </row>
    <row r="58" spans="1:13" ht="13.5" hidden="1">
      <c r="A58" s="17"/>
      <c r="H58" s="104"/>
      <c r="I58" s="18"/>
      <c r="J58" s="105"/>
      <c r="K58" s="105"/>
      <c r="L58" s="18"/>
      <c r="M58" s="18"/>
    </row>
    <row r="59" spans="1:13" ht="13.5" hidden="1">
      <c r="A59" s="58" t="s">
        <v>59</v>
      </c>
      <c r="H59" s="104"/>
      <c r="I59" s="18"/>
      <c r="J59" s="105"/>
      <c r="K59" s="105"/>
      <c r="L59" s="18"/>
      <c r="M59" s="18"/>
    </row>
    <row r="60" spans="1:13" ht="13.5" hidden="1">
      <c r="A60" s="23">
        <v>1</v>
      </c>
      <c r="H60" s="104"/>
      <c r="I60" s="18"/>
      <c r="J60" s="105"/>
      <c r="K60" s="105"/>
      <c r="L60" s="18"/>
      <c r="M60" s="18"/>
    </row>
    <row r="61" spans="1:13" ht="13.5" hidden="1">
      <c r="A61" s="23">
        <v>2</v>
      </c>
      <c r="H61" s="104"/>
      <c r="I61" s="18"/>
      <c r="J61" s="105"/>
      <c r="K61" s="105"/>
      <c r="L61" s="18"/>
      <c r="M61" s="18"/>
    </row>
    <row r="62" spans="1:13" ht="13.5" hidden="1">
      <c r="A62" s="23">
        <v>3</v>
      </c>
      <c r="H62" s="104"/>
      <c r="I62" s="18"/>
      <c r="J62" s="105"/>
      <c r="K62" s="105"/>
      <c r="L62" s="18"/>
      <c r="M62" s="18"/>
    </row>
    <row r="63" spans="1:13" ht="13.5" hidden="1">
      <c r="A63" s="23">
        <v>4</v>
      </c>
      <c r="H63" s="104"/>
      <c r="I63" s="18"/>
      <c r="J63" s="105"/>
      <c r="K63" s="105"/>
      <c r="L63" s="18"/>
      <c r="M63" s="18"/>
    </row>
    <row r="64" spans="1:13" ht="13.5" hidden="1">
      <c r="A64" s="23">
        <v>5</v>
      </c>
      <c r="H64" s="104"/>
      <c r="I64" s="18"/>
      <c r="J64" s="105"/>
      <c r="K64" s="105"/>
      <c r="L64" s="18"/>
      <c r="M64" s="18"/>
    </row>
    <row r="65" spans="1:13" ht="13.5" hidden="1">
      <c r="A65" s="23">
        <v>6</v>
      </c>
      <c r="H65" s="104"/>
      <c r="I65" s="18"/>
      <c r="J65" s="105"/>
      <c r="K65" s="105"/>
      <c r="L65" s="18"/>
      <c r="M65" s="18"/>
    </row>
    <row r="66" spans="1:13" ht="13.5" hidden="1">
      <c r="A66" s="23">
        <v>7</v>
      </c>
      <c r="H66" s="104"/>
      <c r="I66" s="18"/>
      <c r="J66" s="105"/>
      <c r="K66" s="105"/>
      <c r="L66" s="18"/>
      <c r="M66" s="18"/>
    </row>
    <row r="67" spans="1:13" ht="13.5" hidden="1">
      <c r="A67" s="23">
        <v>8</v>
      </c>
      <c r="H67" s="104"/>
      <c r="I67" s="18"/>
      <c r="J67" s="105"/>
      <c r="K67" s="105"/>
      <c r="L67" s="18"/>
      <c r="M67" s="18"/>
    </row>
    <row r="68" spans="1:13" ht="13.5" hidden="1">
      <c r="A68" s="23">
        <v>9</v>
      </c>
      <c r="H68" s="104"/>
      <c r="I68" s="18"/>
      <c r="J68" s="105"/>
      <c r="K68" s="105"/>
      <c r="L68" s="18"/>
      <c r="M68" s="18"/>
    </row>
    <row r="69" spans="1:13" ht="13.5" hidden="1">
      <c r="A69" s="23">
        <v>10</v>
      </c>
      <c r="H69" s="104"/>
      <c r="I69" s="18"/>
      <c r="J69" s="105"/>
      <c r="K69" s="105"/>
      <c r="L69" s="18"/>
      <c r="M69" s="18"/>
    </row>
    <row r="70" spans="1:13" ht="13.5" hidden="1">
      <c r="A70" s="23">
        <v>11</v>
      </c>
      <c r="H70" s="104"/>
      <c r="I70" s="18"/>
      <c r="J70" s="105"/>
      <c r="K70" s="105"/>
      <c r="L70" s="18"/>
      <c r="M70" s="18"/>
    </row>
    <row r="71" spans="1:13" ht="13.5" hidden="1">
      <c r="A71" s="23">
        <v>12</v>
      </c>
      <c r="H71" s="104"/>
      <c r="I71" s="18"/>
      <c r="J71" s="105"/>
      <c r="K71" s="105"/>
      <c r="L71" s="18"/>
      <c r="M71" s="18"/>
    </row>
    <row r="72" spans="1:13" ht="13.5" hidden="1">
      <c r="A72" s="23">
        <v>13</v>
      </c>
      <c r="H72" s="104"/>
      <c r="I72" s="18"/>
      <c r="J72" s="105"/>
      <c r="K72" s="105"/>
      <c r="L72" s="18"/>
      <c r="M72" s="18"/>
    </row>
    <row r="73" spans="1:13" ht="13.5" hidden="1">
      <c r="A73" s="23">
        <v>14</v>
      </c>
      <c r="H73" s="104"/>
      <c r="I73" s="18"/>
      <c r="J73" s="105"/>
      <c r="K73" s="105"/>
      <c r="L73" s="18"/>
      <c r="M73" s="18"/>
    </row>
    <row r="74" spans="1:13" ht="13.5" hidden="1">
      <c r="A74" s="23">
        <v>15</v>
      </c>
      <c r="H74" s="104"/>
      <c r="I74" s="18"/>
      <c r="J74" s="105"/>
      <c r="K74" s="105"/>
      <c r="L74" s="18"/>
      <c r="M74" s="18"/>
    </row>
    <row r="75" spans="1:13" ht="13.5" hidden="1">
      <c r="A75" s="23">
        <v>16</v>
      </c>
      <c r="H75" s="104"/>
      <c r="I75" s="18"/>
      <c r="J75" s="105"/>
      <c r="K75" s="105"/>
      <c r="L75" s="18"/>
      <c r="M75" s="18"/>
    </row>
    <row r="76" spans="1:13" ht="13.5" hidden="1">
      <c r="A76" s="23">
        <v>17</v>
      </c>
      <c r="H76" s="104"/>
      <c r="I76" s="18"/>
      <c r="J76" s="105"/>
      <c r="K76" s="105"/>
      <c r="L76" s="18"/>
      <c r="M76" s="18"/>
    </row>
    <row r="77" spans="1:13" ht="13.5" hidden="1">
      <c r="A77" s="23">
        <v>18</v>
      </c>
      <c r="H77" s="104"/>
      <c r="I77" s="18"/>
      <c r="J77" s="105"/>
      <c r="K77" s="105"/>
      <c r="L77" s="18"/>
      <c r="M77" s="18"/>
    </row>
    <row r="78" spans="1:13" ht="13.5" hidden="1">
      <c r="A78" s="23">
        <v>19</v>
      </c>
      <c r="H78" s="104"/>
      <c r="I78" s="18"/>
      <c r="J78" s="105"/>
      <c r="K78" s="105"/>
      <c r="L78" s="18"/>
      <c r="M78" s="18"/>
    </row>
    <row r="79" spans="1:13" ht="13.5" hidden="1">
      <c r="A79" s="23">
        <v>20</v>
      </c>
      <c r="H79" s="104"/>
      <c r="I79" s="18"/>
      <c r="J79" s="105"/>
      <c r="K79" s="105"/>
      <c r="L79" s="18"/>
      <c r="M79" s="18"/>
    </row>
    <row r="80" spans="1:13" ht="13.5" hidden="1">
      <c r="A80" s="23">
        <v>21</v>
      </c>
      <c r="H80" s="104"/>
      <c r="I80" s="18"/>
      <c r="J80" s="105"/>
      <c r="K80" s="105"/>
      <c r="L80" s="18"/>
      <c r="M80" s="18"/>
    </row>
    <row r="81" spans="1:13" ht="13.5" hidden="1">
      <c r="A81" s="23">
        <v>22</v>
      </c>
      <c r="H81" s="104"/>
      <c r="I81" s="18"/>
      <c r="J81" s="105"/>
      <c r="K81" s="105"/>
      <c r="L81" s="18"/>
      <c r="M81" s="18"/>
    </row>
    <row r="82" spans="1:13" ht="13.5" hidden="1">
      <c r="A82" s="23">
        <v>23</v>
      </c>
      <c r="H82" s="104"/>
      <c r="I82" s="18"/>
      <c r="J82" s="105"/>
      <c r="K82" s="105"/>
      <c r="L82" s="18"/>
      <c r="M82" s="18"/>
    </row>
    <row r="83" spans="1:13" ht="13.5" hidden="1">
      <c r="A83" s="23">
        <v>24</v>
      </c>
      <c r="H83" s="104"/>
      <c r="I83" s="18"/>
      <c r="J83" s="105"/>
      <c r="K83" s="105"/>
      <c r="L83" s="18"/>
      <c r="M83" s="18"/>
    </row>
    <row r="84" spans="1:13" ht="13.5" hidden="1">
      <c r="A84" s="23">
        <v>25</v>
      </c>
      <c r="H84" s="104"/>
      <c r="I84" s="18"/>
      <c r="J84" s="105"/>
      <c r="K84" s="105"/>
      <c r="L84" s="18"/>
      <c r="M84" s="18"/>
    </row>
    <row r="85" spans="1:13" ht="13.5" hidden="1">
      <c r="A85" s="23">
        <v>26</v>
      </c>
      <c r="H85" s="104"/>
      <c r="I85" s="18"/>
      <c r="J85" s="105"/>
      <c r="K85" s="105"/>
      <c r="L85" s="18"/>
      <c r="M85" s="18"/>
    </row>
    <row r="86" spans="1:13" ht="13.5" hidden="1">
      <c r="A86" s="23">
        <v>27</v>
      </c>
      <c r="H86" s="104"/>
      <c r="I86" s="18"/>
      <c r="J86" s="105"/>
      <c r="K86" s="105"/>
      <c r="L86" s="18"/>
      <c r="M86" s="18"/>
    </row>
    <row r="87" spans="1:13" ht="13.5" hidden="1">
      <c r="A87" s="23">
        <v>28</v>
      </c>
      <c r="H87" s="104"/>
      <c r="I87" s="18"/>
      <c r="J87" s="105"/>
      <c r="K87" s="105"/>
      <c r="L87" s="18"/>
      <c r="M87" s="18"/>
    </row>
    <row r="88" spans="1:13" ht="13.5" hidden="1">
      <c r="A88" s="23">
        <v>29</v>
      </c>
      <c r="H88" s="104"/>
      <c r="I88" s="18"/>
      <c r="J88" s="105"/>
      <c r="K88" s="105"/>
      <c r="L88" s="18"/>
      <c r="M88" s="18"/>
    </row>
    <row r="89" spans="1:13" ht="13.5" hidden="1">
      <c r="A89" s="23">
        <v>30</v>
      </c>
      <c r="H89" s="104"/>
      <c r="I89" s="18"/>
      <c r="J89" s="105"/>
      <c r="K89" s="105"/>
      <c r="L89" s="18"/>
      <c r="M89" s="18"/>
    </row>
    <row r="90" spans="1:13" ht="13.5" hidden="1">
      <c r="A90" s="24">
        <v>31</v>
      </c>
      <c r="H90" s="104"/>
      <c r="I90" s="18"/>
      <c r="J90" s="105"/>
      <c r="K90" s="105"/>
      <c r="L90" s="18"/>
      <c r="M90" s="18"/>
    </row>
    <row r="91" spans="1:13" ht="13.5">
      <c r="A91" s="18"/>
      <c r="H91" s="104"/>
      <c r="I91" s="18"/>
      <c r="J91" s="105"/>
      <c r="K91" s="105"/>
      <c r="L91" s="18"/>
      <c r="M91" s="18"/>
    </row>
    <row r="92" spans="1:13" ht="13.5">
      <c r="A92" s="18"/>
      <c r="H92" s="104"/>
      <c r="I92" s="18"/>
      <c r="J92" s="105"/>
      <c r="K92" s="105"/>
      <c r="L92" s="18"/>
      <c r="M92" s="18"/>
    </row>
    <row r="93" spans="1:13" ht="13.5">
      <c r="A93" s="18"/>
      <c r="H93" s="104"/>
      <c r="I93" s="18"/>
      <c r="J93" s="105"/>
      <c r="K93" s="105"/>
      <c r="L93" s="18"/>
      <c r="M93" s="18"/>
    </row>
    <row r="94" spans="1:13" ht="13.5">
      <c r="A94" s="18"/>
      <c r="H94" s="104"/>
      <c r="I94" s="18"/>
      <c r="J94" s="105"/>
      <c r="K94" s="105"/>
      <c r="L94" s="18"/>
      <c r="M94" s="18"/>
    </row>
    <row r="95" spans="1:13" ht="13.5">
      <c r="A95" s="18"/>
      <c r="H95" s="104"/>
      <c r="I95" s="18"/>
      <c r="J95" s="105"/>
      <c r="K95" s="105"/>
      <c r="L95" s="18"/>
      <c r="M95" s="18"/>
    </row>
    <row r="96" spans="1:13" ht="13.5">
      <c r="A96" s="18"/>
      <c r="H96" s="104"/>
      <c r="I96" s="18"/>
      <c r="J96" s="105"/>
      <c r="K96" s="105"/>
      <c r="L96" s="18"/>
      <c r="M96" s="18"/>
    </row>
    <row r="97" spans="1:13" ht="13.5">
      <c r="A97" s="18"/>
      <c r="H97" s="104"/>
      <c r="I97" s="18"/>
      <c r="J97" s="105"/>
      <c r="K97" s="105"/>
      <c r="L97" s="18"/>
      <c r="M97" s="18"/>
    </row>
    <row r="98" spans="1:13" ht="13.5">
      <c r="A98" s="18"/>
      <c r="H98" s="104"/>
      <c r="I98" s="18"/>
      <c r="J98" s="105"/>
      <c r="K98" s="105"/>
      <c r="L98" s="18"/>
      <c r="M98" s="18"/>
    </row>
    <row r="99" spans="1:13" ht="13.5">
      <c r="A99" s="18"/>
      <c r="H99" s="104"/>
      <c r="I99" s="18"/>
      <c r="J99" s="105"/>
      <c r="K99" s="105"/>
      <c r="L99" s="18"/>
      <c r="M99" s="18"/>
    </row>
    <row r="100" spans="1:13" ht="13.5">
      <c r="A100" s="18"/>
      <c r="H100" s="104"/>
      <c r="I100" s="18"/>
      <c r="J100" s="105"/>
      <c r="K100" s="105"/>
      <c r="L100" s="18"/>
      <c r="M100" s="18"/>
    </row>
    <row r="101" spans="1:13" ht="13.5">
      <c r="A101" s="18"/>
      <c r="H101" s="104"/>
      <c r="I101" s="18"/>
      <c r="J101" s="105"/>
      <c r="K101" s="105"/>
      <c r="L101" s="18"/>
      <c r="M101" s="18"/>
    </row>
    <row r="102" spans="1:13" ht="13.5">
      <c r="A102" s="18"/>
      <c r="H102" s="104"/>
      <c r="I102" s="18"/>
      <c r="J102" s="105"/>
      <c r="K102" s="105"/>
      <c r="L102" s="18"/>
      <c r="M102" s="18"/>
    </row>
    <row r="103" spans="1:13" ht="13.5">
      <c r="A103" s="18"/>
      <c r="H103" s="104"/>
      <c r="I103" s="18"/>
      <c r="J103" s="105"/>
      <c r="K103" s="105"/>
      <c r="L103" s="18"/>
      <c r="M103" s="18"/>
    </row>
    <row r="104" spans="1:13" ht="13.5">
      <c r="A104" s="18"/>
      <c r="H104" s="104"/>
      <c r="I104" s="18"/>
      <c r="J104" s="105"/>
      <c r="K104" s="105"/>
      <c r="L104" s="18"/>
      <c r="M104" s="18"/>
    </row>
    <row r="105" spans="1:13" ht="13.5">
      <c r="A105" s="18"/>
      <c r="H105" s="104"/>
      <c r="I105" s="18"/>
      <c r="J105" s="105"/>
      <c r="K105" s="105"/>
      <c r="L105" s="18"/>
      <c r="M105" s="18"/>
    </row>
    <row r="106" spans="1:13" ht="13.5">
      <c r="A106" s="18"/>
      <c r="H106" s="104"/>
      <c r="I106" s="18"/>
      <c r="J106" s="105"/>
      <c r="K106" s="105"/>
      <c r="L106" s="18"/>
      <c r="M106" s="18"/>
    </row>
    <row r="107" spans="1:13" ht="13.5">
      <c r="A107" s="18"/>
      <c r="H107" s="104"/>
      <c r="I107" s="18"/>
      <c r="J107" s="105"/>
      <c r="K107" s="105"/>
      <c r="L107" s="18"/>
      <c r="M107" s="18"/>
    </row>
    <row r="108" spans="1:13" ht="13.5">
      <c r="A108" s="18"/>
      <c r="H108" s="104"/>
      <c r="I108" s="18"/>
      <c r="J108" s="105"/>
      <c r="K108" s="105"/>
      <c r="L108" s="18"/>
      <c r="M108" s="18"/>
    </row>
    <row r="109" spans="1:13" ht="13.5">
      <c r="A109" s="18"/>
      <c r="H109" s="104"/>
      <c r="I109" s="18"/>
      <c r="J109" s="105"/>
      <c r="K109" s="105"/>
      <c r="L109" s="18"/>
      <c r="M109" s="18"/>
    </row>
    <row r="110" spans="1:13" ht="13.5">
      <c r="A110" s="18"/>
      <c r="H110" s="104"/>
      <c r="I110" s="18"/>
      <c r="J110" s="105"/>
      <c r="K110" s="105"/>
      <c r="L110" s="18"/>
      <c r="M110" s="18"/>
    </row>
    <row r="111" spans="1:13" ht="13.5">
      <c r="A111" s="18"/>
      <c r="H111" s="104"/>
      <c r="I111" s="18"/>
      <c r="J111" s="105"/>
      <c r="K111" s="105"/>
      <c r="L111" s="18"/>
      <c r="M111" s="18"/>
    </row>
    <row r="112" spans="1:13" ht="13.5">
      <c r="A112" s="18"/>
      <c r="H112" s="104"/>
      <c r="I112" s="18"/>
      <c r="J112" s="105"/>
      <c r="K112" s="105"/>
      <c r="L112" s="18"/>
      <c r="M112" s="18"/>
    </row>
    <row r="113" spans="1:13" ht="13.5">
      <c r="A113" s="18"/>
      <c r="H113" s="104"/>
      <c r="I113" s="18"/>
      <c r="J113" s="105"/>
      <c r="K113" s="105"/>
      <c r="L113" s="18"/>
      <c r="M113" s="18"/>
    </row>
    <row r="114" spans="1:13" ht="13.5">
      <c r="A114" s="18"/>
      <c r="H114" s="104"/>
      <c r="I114" s="18"/>
      <c r="J114" s="105"/>
      <c r="K114" s="105"/>
      <c r="L114" s="18"/>
      <c r="M114" s="18"/>
    </row>
    <row r="115" spans="1:13" ht="13.5">
      <c r="A115" s="18"/>
      <c r="H115" s="104"/>
      <c r="I115" s="18"/>
      <c r="J115" s="105"/>
      <c r="K115" s="105"/>
      <c r="L115" s="18"/>
      <c r="M115" s="18"/>
    </row>
    <row r="116" spans="1:13" ht="13.5">
      <c r="A116" s="18"/>
      <c r="H116" s="104"/>
      <c r="I116" s="18"/>
      <c r="J116" s="105"/>
      <c r="K116" s="105"/>
      <c r="L116" s="18"/>
      <c r="M116" s="18"/>
    </row>
    <row r="117" spans="1:13" ht="13.5">
      <c r="A117" s="18"/>
      <c r="H117" s="104"/>
      <c r="I117" s="18"/>
      <c r="J117" s="105"/>
      <c r="K117" s="105"/>
      <c r="L117" s="18"/>
      <c r="M117" s="18"/>
    </row>
    <row r="118" spans="1:13" ht="13.5">
      <c r="A118" s="18"/>
      <c r="H118" s="104"/>
      <c r="I118" s="18"/>
      <c r="J118" s="105"/>
      <c r="K118" s="105"/>
      <c r="L118" s="18"/>
      <c r="M118" s="18"/>
    </row>
    <row r="119" spans="1:13" ht="13.5">
      <c r="A119" s="18"/>
      <c r="H119" s="104"/>
      <c r="I119" s="18"/>
      <c r="J119" s="105"/>
      <c r="K119" s="105"/>
      <c r="L119" s="18"/>
      <c r="M119" s="18"/>
    </row>
    <row r="120" spans="1:13" ht="13.5">
      <c r="A120" s="18"/>
      <c r="H120" s="104"/>
      <c r="I120" s="18"/>
      <c r="J120" s="105"/>
      <c r="K120" s="105"/>
      <c r="L120" s="18"/>
      <c r="M120" s="18"/>
    </row>
    <row r="121" spans="1:13" ht="13.5">
      <c r="A121" s="18"/>
      <c r="H121" s="104"/>
      <c r="I121" s="18"/>
      <c r="J121" s="105"/>
      <c r="K121" s="105"/>
      <c r="L121" s="18"/>
      <c r="M121" s="18"/>
    </row>
    <row r="122" spans="1:13" ht="13.5">
      <c r="A122" s="18"/>
      <c r="H122" s="104"/>
      <c r="I122" s="18"/>
      <c r="J122" s="105"/>
      <c r="K122" s="105"/>
      <c r="L122" s="18"/>
      <c r="M122" s="18"/>
    </row>
    <row r="123" spans="1:13" ht="13.5">
      <c r="A123" s="18"/>
      <c r="H123" s="104"/>
      <c r="I123" s="18"/>
      <c r="J123" s="105"/>
      <c r="K123" s="105"/>
      <c r="L123" s="18"/>
      <c r="M123" s="18"/>
    </row>
    <row r="124" spans="1:13" ht="13.5">
      <c r="A124" s="18"/>
      <c r="H124" s="104"/>
      <c r="I124" s="18"/>
      <c r="J124" s="105"/>
      <c r="K124" s="105"/>
      <c r="L124" s="18"/>
      <c r="M124" s="18"/>
    </row>
    <row r="125" spans="1:13" ht="13.5">
      <c r="A125" s="18"/>
      <c r="H125" s="104"/>
      <c r="I125" s="18"/>
      <c r="J125" s="105"/>
      <c r="K125" s="105"/>
      <c r="L125" s="18"/>
      <c r="M125" s="18"/>
    </row>
    <row r="126" spans="1:13" ht="13.5">
      <c r="A126" s="18"/>
      <c r="H126" s="104"/>
      <c r="I126" s="18"/>
      <c r="J126" s="105"/>
      <c r="K126" s="105"/>
      <c r="L126" s="18"/>
      <c r="M126" s="18"/>
    </row>
    <row r="127" spans="1:13" ht="13.5">
      <c r="A127" s="18"/>
      <c r="H127" s="104"/>
      <c r="I127" s="18"/>
      <c r="J127" s="105"/>
      <c r="K127" s="105"/>
      <c r="L127" s="18"/>
      <c r="M127" s="18"/>
    </row>
    <row r="128" spans="1:13" ht="13.5">
      <c r="A128" s="18"/>
      <c r="H128" s="104"/>
      <c r="I128" s="18"/>
      <c r="J128" s="105"/>
      <c r="K128" s="105"/>
      <c r="L128" s="18"/>
      <c r="M128" s="18"/>
    </row>
    <row r="129" spans="1:13" ht="13.5">
      <c r="A129" s="18"/>
      <c r="H129" s="104"/>
      <c r="I129" s="18"/>
      <c r="J129" s="105"/>
      <c r="K129" s="105"/>
      <c r="L129" s="18"/>
      <c r="M129" s="18"/>
    </row>
    <row r="130" spans="1:13" ht="13.5">
      <c r="A130" s="18"/>
      <c r="H130" s="104"/>
      <c r="I130" s="18"/>
      <c r="J130" s="105"/>
      <c r="K130" s="105"/>
      <c r="L130" s="18"/>
      <c r="M130" s="18"/>
    </row>
    <row r="131" spans="1:13" ht="13.5">
      <c r="A131" s="18"/>
      <c r="H131" s="104"/>
      <c r="I131" s="18"/>
      <c r="J131" s="105"/>
      <c r="K131" s="105"/>
      <c r="L131" s="18"/>
      <c r="M131" s="18"/>
    </row>
    <row r="132" spans="1:13" ht="13.5">
      <c r="A132" s="18"/>
      <c r="H132" s="104"/>
      <c r="I132" s="18"/>
      <c r="J132" s="105"/>
      <c r="K132" s="105"/>
      <c r="L132" s="18"/>
      <c r="M132" s="18"/>
    </row>
    <row r="133" spans="1:13" ht="13.5">
      <c r="A133" s="18"/>
      <c r="H133" s="104"/>
      <c r="I133" s="18"/>
      <c r="J133" s="105"/>
      <c r="K133" s="105"/>
      <c r="L133" s="18"/>
      <c r="M133" s="18"/>
    </row>
    <row r="134" spans="1:13" ht="13.5">
      <c r="A134" s="18"/>
      <c r="H134" s="104"/>
      <c r="I134" s="18"/>
      <c r="J134" s="105"/>
      <c r="K134" s="105"/>
      <c r="L134" s="18"/>
      <c r="M134" s="18"/>
    </row>
    <row r="135" spans="1:13" ht="13.5">
      <c r="A135" s="18"/>
      <c r="H135" s="104"/>
      <c r="I135" s="18"/>
      <c r="J135" s="105"/>
      <c r="K135" s="105"/>
      <c r="L135" s="18"/>
      <c r="M135" s="18"/>
    </row>
    <row r="136" spans="1:13" ht="13.5">
      <c r="A136" s="18"/>
      <c r="H136" s="104"/>
      <c r="I136" s="18"/>
      <c r="J136" s="105"/>
      <c r="K136" s="105"/>
      <c r="L136" s="18"/>
      <c r="M136" s="18"/>
    </row>
    <row r="137" spans="1:13" ht="13.5">
      <c r="A137" s="18"/>
      <c r="H137" s="104"/>
      <c r="I137" s="18"/>
      <c r="J137" s="105"/>
      <c r="K137" s="105"/>
      <c r="L137" s="18"/>
      <c r="M137" s="18"/>
    </row>
    <row r="138" spans="1:13" ht="13.5">
      <c r="A138" s="18"/>
      <c r="H138" s="104"/>
      <c r="I138" s="18"/>
      <c r="J138" s="105"/>
      <c r="K138" s="105"/>
      <c r="L138" s="18"/>
      <c r="M138" s="18"/>
    </row>
    <row r="139" spans="1:13" ht="13.5">
      <c r="A139" s="18"/>
      <c r="H139" s="104"/>
      <c r="I139" s="18"/>
      <c r="J139" s="105"/>
      <c r="K139" s="105"/>
      <c r="L139" s="18"/>
      <c r="M139" s="18"/>
    </row>
    <row r="140" spans="1:13" ht="13.5">
      <c r="A140" s="18"/>
      <c r="H140" s="104"/>
      <c r="I140" s="18"/>
      <c r="J140" s="105"/>
      <c r="K140" s="105"/>
      <c r="L140" s="18"/>
      <c r="M140" s="18"/>
    </row>
    <row r="141" spans="1:13" ht="13.5">
      <c r="A141" s="18"/>
      <c r="H141" s="104"/>
      <c r="I141" s="18"/>
      <c r="J141" s="105"/>
      <c r="K141" s="105"/>
      <c r="L141" s="18"/>
      <c r="M141" s="18"/>
    </row>
    <row r="142" spans="1:13" ht="13.5">
      <c r="A142" s="18"/>
      <c r="H142" s="104"/>
      <c r="I142" s="18"/>
      <c r="J142" s="105"/>
      <c r="K142" s="105"/>
      <c r="L142" s="18"/>
      <c r="M142" s="18"/>
    </row>
    <row r="143" spans="1:13" ht="13.5">
      <c r="A143" s="18"/>
      <c r="H143" s="104"/>
      <c r="I143" s="18"/>
      <c r="J143" s="105"/>
      <c r="K143" s="105"/>
      <c r="L143" s="18"/>
      <c r="M143" s="18"/>
    </row>
    <row r="144" spans="1:13" ht="13.5">
      <c r="A144" s="18"/>
      <c r="H144" s="104"/>
      <c r="I144" s="18"/>
      <c r="J144" s="105"/>
      <c r="K144" s="105"/>
      <c r="L144" s="18"/>
      <c r="M144" s="18"/>
    </row>
    <row r="145" spans="1:13" ht="13.5">
      <c r="A145" s="18"/>
      <c r="H145" s="104"/>
      <c r="I145" s="18"/>
      <c r="J145" s="105"/>
      <c r="K145" s="105"/>
      <c r="L145" s="18"/>
      <c r="M145" s="18"/>
    </row>
    <row r="146" spans="1:13" ht="13.5">
      <c r="A146" s="18"/>
      <c r="H146" s="104"/>
      <c r="I146" s="18"/>
      <c r="J146" s="105"/>
      <c r="K146" s="105"/>
      <c r="L146" s="18"/>
      <c r="M146" s="18"/>
    </row>
    <row r="147" spans="1:13" ht="13.5">
      <c r="A147" s="18"/>
      <c r="H147" s="104"/>
      <c r="I147" s="18"/>
      <c r="J147" s="105"/>
      <c r="K147" s="105"/>
      <c r="L147" s="18"/>
      <c r="M147" s="18"/>
    </row>
    <row r="148" spans="1:13" ht="13.5">
      <c r="A148" s="18"/>
      <c r="H148" s="104"/>
      <c r="I148" s="18"/>
      <c r="J148" s="105"/>
      <c r="K148" s="105"/>
      <c r="L148" s="18"/>
      <c r="M148" s="18"/>
    </row>
    <row r="149" spans="1:13" ht="13.5">
      <c r="A149" s="18"/>
      <c r="H149" s="104"/>
      <c r="I149" s="18"/>
      <c r="J149" s="105"/>
      <c r="K149" s="105"/>
      <c r="L149" s="18"/>
      <c r="M149" s="18"/>
    </row>
    <row r="150" spans="1:13" ht="13.5">
      <c r="A150" s="18"/>
      <c r="H150" s="104"/>
      <c r="I150" s="18"/>
      <c r="J150" s="105"/>
      <c r="K150" s="105"/>
      <c r="L150" s="18"/>
      <c r="M150" s="18"/>
    </row>
    <row r="151" spans="1:13" ht="13.5">
      <c r="A151" s="18"/>
      <c r="H151" s="104"/>
      <c r="I151" s="18"/>
      <c r="J151" s="105"/>
      <c r="K151" s="105"/>
      <c r="L151" s="18"/>
      <c r="M151" s="18"/>
    </row>
    <row r="152" spans="1:13" ht="13.5">
      <c r="A152" s="18"/>
      <c r="H152" s="104"/>
      <c r="I152" s="18"/>
      <c r="J152" s="105"/>
      <c r="K152" s="105"/>
      <c r="L152" s="18"/>
      <c r="M152" s="18"/>
    </row>
    <row r="153" spans="1:13" ht="13.5">
      <c r="A153" s="18"/>
      <c r="H153" s="104"/>
      <c r="I153" s="18"/>
      <c r="J153" s="105"/>
      <c r="K153" s="105"/>
      <c r="L153" s="18"/>
      <c r="M153" s="18"/>
    </row>
    <row r="154" spans="1:13" ht="13.5">
      <c r="A154" s="18"/>
      <c r="H154" s="104"/>
      <c r="I154" s="18"/>
      <c r="J154" s="105"/>
      <c r="K154" s="105"/>
      <c r="L154" s="18"/>
      <c r="M154" s="18"/>
    </row>
    <row r="155" spans="1:13" ht="13.5">
      <c r="A155" s="18"/>
      <c r="H155" s="104"/>
      <c r="I155" s="18"/>
      <c r="J155" s="105"/>
      <c r="K155" s="105"/>
      <c r="L155" s="18"/>
      <c r="M155" s="18"/>
    </row>
    <row r="156" spans="1:13" ht="13.5">
      <c r="A156" s="18"/>
      <c r="H156" s="104"/>
      <c r="I156" s="18"/>
      <c r="J156" s="105"/>
      <c r="K156" s="105"/>
      <c r="L156" s="18"/>
      <c r="M156" s="18"/>
    </row>
    <row r="157" spans="1:13" ht="13.5">
      <c r="A157" s="18"/>
      <c r="H157" s="104"/>
      <c r="I157" s="18"/>
      <c r="J157" s="105"/>
      <c r="K157" s="105"/>
      <c r="L157" s="18"/>
      <c r="M157" s="18"/>
    </row>
    <row r="158" spans="1:13" ht="13.5">
      <c r="A158" s="18"/>
      <c r="H158" s="104"/>
      <c r="I158" s="18"/>
      <c r="J158" s="105"/>
      <c r="K158" s="105"/>
      <c r="L158" s="18"/>
      <c r="M158" s="18"/>
    </row>
    <row r="159" spans="1:13" ht="13.5">
      <c r="A159" s="18"/>
      <c r="H159" s="104"/>
      <c r="I159" s="18"/>
      <c r="J159" s="105"/>
      <c r="K159" s="105"/>
      <c r="L159" s="18"/>
      <c r="M159" s="18"/>
    </row>
    <row r="160" spans="1:13" ht="13.5">
      <c r="A160" s="18"/>
      <c r="H160" s="104"/>
      <c r="I160" s="18"/>
      <c r="J160" s="105"/>
      <c r="K160" s="105"/>
      <c r="L160" s="18"/>
      <c r="M160" s="18"/>
    </row>
    <row r="161" spans="1:13" ht="13.5">
      <c r="A161" s="18"/>
      <c r="H161" s="104"/>
      <c r="I161" s="18"/>
      <c r="J161" s="105"/>
      <c r="K161" s="105"/>
      <c r="L161" s="18"/>
      <c r="M161" s="18"/>
    </row>
    <row r="162" spans="8:13" ht="13.5">
      <c r="H162" s="104"/>
      <c r="I162" s="18"/>
      <c r="J162" s="105"/>
      <c r="K162" s="105"/>
      <c r="L162" s="18"/>
      <c r="M162" s="18"/>
    </row>
    <row r="163" spans="8:13" ht="13.5">
      <c r="H163" s="104"/>
      <c r="I163" s="18"/>
      <c r="J163" s="105"/>
      <c r="K163" s="105"/>
      <c r="L163" s="18"/>
      <c r="M163" s="18"/>
    </row>
    <row r="164" spans="8:13" ht="13.5">
      <c r="H164" s="104"/>
      <c r="I164" s="18"/>
      <c r="J164" s="105"/>
      <c r="K164" s="105"/>
      <c r="L164" s="18"/>
      <c r="M164" s="18"/>
    </row>
    <row r="165" spans="8:13" ht="13.5">
      <c r="H165" s="104"/>
      <c r="I165" s="18"/>
      <c r="J165" s="105"/>
      <c r="K165" s="105"/>
      <c r="L165" s="18"/>
      <c r="M165" s="18"/>
    </row>
    <row r="166" spans="8:13" ht="13.5">
      <c r="H166" s="104"/>
      <c r="I166" s="18"/>
      <c r="J166" s="105"/>
      <c r="K166" s="105"/>
      <c r="L166" s="18"/>
      <c r="M166" s="18"/>
    </row>
    <row r="167" spans="8:13" ht="13.5">
      <c r="H167" s="104"/>
      <c r="I167" s="18"/>
      <c r="J167" s="105"/>
      <c r="K167" s="105"/>
      <c r="L167" s="18"/>
      <c r="M167" s="18"/>
    </row>
    <row r="168" spans="8:13" ht="13.5">
      <c r="H168" s="104"/>
      <c r="I168" s="18"/>
      <c r="J168" s="105"/>
      <c r="K168" s="105"/>
      <c r="L168" s="18"/>
      <c r="M168" s="18"/>
    </row>
    <row r="169" spans="8:13" ht="13.5">
      <c r="H169" s="104"/>
      <c r="I169" s="18"/>
      <c r="J169" s="105"/>
      <c r="K169" s="105"/>
      <c r="L169" s="18"/>
      <c r="M169" s="18"/>
    </row>
    <row r="170" spans="8:13" ht="13.5">
      <c r="H170" s="104"/>
      <c r="I170" s="18"/>
      <c r="J170" s="105"/>
      <c r="K170" s="105"/>
      <c r="L170" s="18"/>
      <c r="M170" s="18"/>
    </row>
    <row r="171" spans="8:13" ht="13.5">
      <c r="H171" s="104"/>
      <c r="I171" s="18"/>
      <c r="J171" s="105"/>
      <c r="K171" s="105"/>
      <c r="L171" s="18"/>
      <c r="M171" s="18"/>
    </row>
    <row r="172" spans="8:13" ht="13.5">
      <c r="H172" s="104"/>
      <c r="I172" s="18"/>
      <c r="J172" s="105"/>
      <c r="K172" s="105"/>
      <c r="L172" s="18"/>
      <c r="M172" s="18"/>
    </row>
    <row r="173" spans="8:13" ht="13.5">
      <c r="H173" s="104"/>
      <c r="I173" s="18"/>
      <c r="J173" s="105"/>
      <c r="K173" s="105"/>
      <c r="L173" s="18"/>
      <c r="M173" s="18"/>
    </row>
    <row r="174" spans="8:13" ht="13.5">
      <c r="H174" s="104"/>
      <c r="I174" s="18"/>
      <c r="J174" s="105"/>
      <c r="K174" s="105"/>
      <c r="L174" s="18"/>
      <c r="M174" s="18"/>
    </row>
    <row r="175" spans="8:13" ht="13.5">
      <c r="H175" s="104"/>
      <c r="I175" s="18"/>
      <c r="J175" s="105"/>
      <c r="K175" s="105"/>
      <c r="L175" s="18"/>
      <c r="M175" s="18"/>
    </row>
    <row r="176" spans="8:13" ht="13.5">
      <c r="H176" s="104"/>
      <c r="I176" s="18"/>
      <c r="J176" s="105"/>
      <c r="K176" s="105"/>
      <c r="L176" s="18"/>
      <c r="M176" s="18"/>
    </row>
    <row r="177" spans="8:13" ht="13.5">
      <c r="H177" s="104"/>
      <c r="I177" s="18"/>
      <c r="J177" s="105"/>
      <c r="K177" s="105"/>
      <c r="L177" s="18"/>
      <c r="M177" s="18"/>
    </row>
    <row r="178" spans="8:13" ht="13.5">
      <c r="H178" s="104"/>
      <c r="I178" s="18"/>
      <c r="J178" s="105"/>
      <c r="K178" s="105"/>
      <c r="L178" s="18"/>
      <c r="M178" s="18"/>
    </row>
    <row r="179" spans="8:13" ht="13.5">
      <c r="H179" s="104"/>
      <c r="I179" s="18"/>
      <c r="J179" s="105"/>
      <c r="K179" s="105"/>
      <c r="L179" s="18"/>
      <c r="M179" s="18"/>
    </row>
    <row r="180" spans="8:13" ht="13.5">
      <c r="H180" s="104"/>
      <c r="I180" s="18"/>
      <c r="J180" s="105"/>
      <c r="K180" s="105"/>
      <c r="L180" s="18"/>
      <c r="M180" s="18"/>
    </row>
    <row r="181" spans="8:13" ht="13.5">
      <c r="H181" s="104"/>
      <c r="I181" s="18"/>
      <c r="J181" s="105"/>
      <c r="K181" s="105"/>
      <c r="L181" s="18"/>
      <c r="M181" s="18"/>
    </row>
    <row r="182" spans="8:13" ht="13.5">
      <c r="H182" s="104"/>
      <c r="I182" s="18"/>
      <c r="J182" s="105"/>
      <c r="K182" s="105"/>
      <c r="L182" s="18"/>
      <c r="M182" s="18"/>
    </row>
    <row r="183" spans="8:13" ht="13.5">
      <c r="H183" s="104"/>
      <c r="I183" s="18"/>
      <c r="J183" s="105"/>
      <c r="K183" s="105"/>
      <c r="L183" s="18"/>
      <c r="M183" s="18"/>
    </row>
    <row r="184" spans="8:13" ht="13.5">
      <c r="H184" s="104"/>
      <c r="I184" s="18"/>
      <c r="J184" s="105"/>
      <c r="K184" s="105"/>
      <c r="L184" s="18"/>
      <c r="M184" s="18"/>
    </row>
    <row r="185" spans="8:13" ht="13.5">
      <c r="H185" s="104"/>
      <c r="I185" s="18"/>
      <c r="J185" s="105"/>
      <c r="K185" s="105"/>
      <c r="L185" s="18"/>
      <c r="M185" s="18"/>
    </row>
    <row r="186" spans="8:13" ht="13.5">
      <c r="H186" s="104"/>
      <c r="I186" s="18"/>
      <c r="J186" s="105"/>
      <c r="K186" s="105"/>
      <c r="L186" s="18"/>
      <c r="M186" s="18"/>
    </row>
    <row r="187" spans="8:13" ht="13.5">
      <c r="H187" s="104"/>
      <c r="I187" s="18"/>
      <c r="J187" s="105"/>
      <c r="K187" s="105"/>
      <c r="L187" s="18"/>
      <c r="M187" s="18"/>
    </row>
    <row r="188" spans="8:13" ht="13.5">
      <c r="H188" s="104"/>
      <c r="I188" s="18"/>
      <c r="J188" s="105"/>
      <c r="K188" s="105"/>
      <c r="L188" s="18"/>
      <c r="M188" s="18"/>
    </row>
    <row r="189" spans="8:13" ht="13.5">
      <c r="H189" s="104"/>
      <c r="I189" s="18"/>
      <c r="J189" s="105"/>
      <c r="K189" s="105"/>
      <c r="L189" s="18"/>
      <c r="M189" s="18"/>
    </row>
    <row r="190" spans="8:13" ht="13.5">
      <c r="H190" s="104"/>
      <c r="I190" s="18"/>
      <c r="J190" s="105"/>
      <c r="K190" s="105"/>
      <c r="L190" s="18"/>
      <c r="M190" s="18"/>
    </row>
    <row r="191" spans="8:13" ht="13.5">
      <c r="H191" s="104"/>
      <c r="I191" s="18"/>
      <c r="J191" s="105"/>
      <c r="K191" s="105"/>
      <c r="L191" s="18"/>
      <c r="M191" s="18"/>
    </row>
    <row r="192" spans="8:13" ht="13.5">
      <c r="H192" s="104"/>
      <c r="I192" s="18"/>
      <c r="J192" s="105"/>
      <c r="K192" s="105"/>
      <c r="L192" s="18"/>
      <c r="M192" s="18"/>
    </row>
    <row r="193" spans="8:13" ht="13.5">
      <c r="H193" s="104"/>
      <c r="I193" s="18"/>
      <c r="J193" s="105"/>
      <c r="K193" s="105"/>
      <c r="L193" s="18"/>
      <c r="M193" s="18"/>
    </row>
    <row r="194" spans="8:13" ht="13.5">
      <c r="H194" s="104"/>
      <c r="I194" s="18"/>
      <c r="J194" s="105"/>
      <c r="K194" s="105"/>
      <c r="L194" s="18"/>
      <c r="M194" s="18"/>
    </row>
    <row r="195" spans="8:13" ht="13.5">
      <c r="H195" s="104"/>
      <c r="I195" s="18"/>
      <c r="J195" s="105"/>
      <c r="K195" s="105"/>
      <c r="L195" s="18"/>
      <c r="M195" s="18"/>
    </row>
    <row r="196" spans="8:13" ht="13.5">
      <c r="H196" s="104"/>
      <c r="I196" s="18"/>
      <c r="J196" s="105"/>
      <c r="K196" s="105"/>
      <c r="L196" s="18"/>
      <c r="M196" s="18"/>
    </row>
    <row r="197" spans="8:13" ht="13.5">
      <c r="H197" s="104"/>
      <c r="I197" s="18"/>
      <c r="J197" s="105"/>
      <c r="K197" s="105"/>
      <c r="L197" s="18"/>
      <c r="M197" s="18"/>
    </row>
    <row r="198" spans="8:13" ht="13.5">
      <c r="H198" s="104"/>
      <c r="I198" s="18"/>
      <c r="J198" s="105"/>
      <c r="K198" s="105"/>
      <c r="L198" s="18"/>
      <c r="M198" s="18"/>
    </row>
    <row r="199" spans="8:13" ht="13.5">
      <c r="H199" s="104"/>
      <c r="I199" s="18"/>
      <c r="J199" s="105"/>
      <c r="K199" s="105"/>
      <c r="L199" s="18"/>
      <c r="M199" s="18"/>
    </row>
    <row r="200" spans="8:13" ht="13.5">
      <c r="H200" s="104"/>
      <c r="I200" s="18"/>
      <c r="J200" s="105"/>
      <c r="K200" s="105"/>
      <c r="L200" s="18"/>
      <c r="M200" s="18"/>
    </row>
    <row r="201" spans="8:13" ht="13.5">
      <c r="H201" s="104"/>
      <c r="I201" s="18"/>
      <c r="J201" s="105"/>
      <c r="K201" s="105"/>
      <c r="L201" s="18"/>
      <c r="M201" s="18"/>
    </row>
    <row r="202" spans="8:13" ht="13.5">
      <c r="H202" s="104"/>
      <c r="I202" s="18"/>
      <c r="J202" s="105"/>
      <c r="K202" s="105"/>
      <c r="L202" s="18"/>
      <c r="M202" s="18"/>
    </row>
    <row r="203" spans="8:13" ht="13.5">
      <c r="H203" s="104"/>
      <c r="I203" s="18"/>
      <c r="J203" s="105"/>
      <c r="K203" s="105"/>
      <c r="L203" s="18"/>
      <c r="M203" s="18"/>
    </row>
    <row r="204" spans="8:13" ht="13.5">
      <c r="H204" s="104"/>
      <c r="I204" s="18"/>
      <c r="J204" s="105"/>
      <c r="K204" s="105"/>
      <c r="L204" s="18"/>
      <c r="M204" s="18"/>
    </row>
    <row r="205" spans="8:13" ht="13.5">
      <c r="H205" s="104"/>
      <c r="I205" s="18"/>
      <c r="J205" s="105"/>
      <c r="K205" s="105"/>
      <c r="L205" s="18"/>
      <c r="M205" s="18"/>
    </row>
    <row r="206" spans="8:13" ht="13.5">
      <c r="H206" s="104"/>
      <c r="I206" s="18"/>
      <c r="J206" s="105"/>
      <c r="K206" s="105"/>
      <c r="L206" s="18"/>
      <c r="M206" s="18"/>
    </row>
    <row r="207" spans="8:13" ht="13.5">
      <c r="H207" s="104"/>
      <c r="I207" s="18"/>
      <c r="J207" s="105"/>
      <c r="K207" s="105"/>
      <c r="L207" s="18"/>
      <c r="M207" s="18"/>
    </row>
    <row r="208" spans="8:13" ht="13.5">
      <c r="H208" s="104"/>
      <c r="I208" s="18"/>
      <c r="J208" s="105"/>
      <c r="K208" s="105"/>
      <c r="L208" s="18"/>
      <c r="M208" s="18"/>
    </row>
    <row r="209" spans="8:13" ht="13.5">
      <c r="H209" s="104"/>
      <c r="I209" s="18"/>
      <c r="J209" s="105"/>
      <c r="K209" s="105"/>
      <c r="L209" s="18"/>
      <c r="M209" s="18"/>
    </row>
    <row r="210" spans="8:13" ht="13.5">
      <c r="H210" s="104"/>
      <c r="I210" s="18"/>
      <c r="J210" s="105"/>
      <c r="K210" s="105"/>
      <c r="L210" s="18"/>
      <c r="M210" s="18"/>
    </row>
    <row r="211" spans="8:13" ht="13.5">
      <c r="H211" s="104"/>
      <c r="I211" s="18"/>
      <c r="J211" s="105"/>
      <c r="K211" s="105"/>
      <c r="L211" s="18"/>
      <c r="M211" s="18"/>
    </row>
    <row r="212" spans="8:13" ht="13.5">
      <c r="H212" s="104"/>
      <c r="I212" s="18"/>
      <c r="J212" s="105"/>
      <c r="K212" s="105"/>
      <c r="L212" s="18"/>
      <c r="M212" s="18"/>
    </row>
    <row r="213" spans="8:13" ht="13.5">
      <c r="H213" s="104"/>
      <c r="I213" s="18"/>
      <c r="J213" s="105"/>
      <c r="K213" s="105"/>
      <c r="L213" s="18"/>
      <c r="M213" s="18"/>
    </row>
    <row r="214" spans="8:13" ht="13.5">
      <c r="H214" s="104"/>
      <c r="I214" s="18"/>
      <c r="J214" s="105"/>
      <c r="K214" s="105"/>
      <c r="L214" s="18"/>
      <c r="M214" s="18"/>
    </row>
    <row r="215" spans="8:13" ht="13.5">
      <c r="H215" s="104"/>
      <c r="I215" s="18"/>
      <c r="J215" s="105"/>
      <c r="K215" s="105"/>
      <c r="L215" s="18"/>
      <c r="M215" s="18"/>
    </row>
    <row r="216" spans="8:13" ht="13.5">
      <c r="H216" s="104"/>
      <c r="I216" s="18"/>
      <c r="J216" s="105"/>
      <c r="K216" s="105"/>
      <c r="L216" s="18"/>
      <c r="M216" s="18"/>
    </row>
    <row r="217" spans="8:13" ht="13.5">
      <c r="H217" s="104"/>
      <c r="I217" s="18"/>
      <c r="J217" s="105"/>
      <c r="K217" s="105"/>
      <c r="L217" s="18"/>
      <c r="M217" s="18"/>
    </row>
    <row r="218" spans="8:13" ht="13.5">
      <c r="H218" s="104"/>
      <c r="I218" s="18"/>
      <c r="J218" s="105"/>
      <c r="K218" s="105"/>
      <c r="L218" s="18"/>
      <c r="M218" s="18"/>
    </row>
    <row r="219" spans="8:13" ht="13.5">
      <c r="H219" s="104"/>
      <c r="I219" s="18"/>
      <c r="J219" s="105"/>
      <c r="K219" s="105"/>
      <c r="L219" s="18"/>
      <c r="M219" s="18"/>
    </row>
    <row r="220" spans="8:13" ht="13.5">
      <c r="H220" s="104"/>
      <c r="I220" s="18"/>
      <c r="J220" s="105"/>
      <c r="K220" s="105"/>
      <c r="L220" s="18"/>
      <c r="M220" s="18"/>
    </row>
    <row r="221" spans="8:13" ht="13.5">
      <c r="H221" s="104"/>
      <c r="I221" s="18"/>
      <c r="J221" s="105"/>
      <c r="K221" s="105"/>
      <c r="L221" s="18"/>
      <c r="M221" s="18"/>
    </row>
    <row r="222" spans="8:13" ht="13.5">
      <c r="H222" s="104"/>
      <c r="I222" s="18"/>
      <c r="J222" s="105"/>
      <c r="K222" s="105"/>
      <c r="L222" s="18"/>
      <c r="M222" s="18"/>
    </row>
    <row r="223" spans="8:13" ht="13.5">
      <c r="H223" s="104"/>
      <c r="I223" s="18"/>
      <c r="J223" s="105"/>
      <c r="K223" s="105"/>
      <c r="L223" s="18"/>
      <c r="M223" s="18"/>
    </row>
    <row r="224" spans="8:13" ht="13.5">
      <c r="H224" s="104"/>
      <c r="I224" s="18"/>
      <c r="J224" s="105"/>
      <c r="K224" s="105"/>
      <c r="L224" s="18"/>
      <c r="M224" s="18"/>
    </row>
    <row r="225" spans="8:13" ht="13.5">
      <c r="H225" s="104"/>
      <c r="I225" s="18"/>
      <c r="J225" s="105"/>
      <c r="K225" s="105"/>
      <c r="L225" s="18"/>
      <c r="M225" s="18"/>
    </row>
    <row r="226" spans="8:13" ht="13.5">
      <c r="H226" s="104"/>
      <c r="I226" s="18"/>
      <c r="J226" s="105"/>
      <c r="K226" s="105"/>
      <c r="L226" s="18"/>
      <c r="M226" s="18"/>
    </row>
    <row r="227" spans="8:13" ht="13.5">
      <c r="H227" s="104"/>
      <c r="I227" s="18"/>
      <c r="J227" s="105"/>
      <c r="K227" s="105"/>
      <c r="L227" s="18"/>
      <c r="M227" s="18"/>
    </row>
    <row r="228" spans="8:13" ht="13.5">
      <c r="H228" s="104"/>
      <c r="I228" s="18"/>
      <c r="J228" s="105"/>
      <c r="K228" s="105"/>
      <c r="L228" s="18"/>
      <c r="M228" s="18"/>
    </row>
    <row r="229" spans="8:13" ht="13.5">
      <c r="H229" s="104"/>
      <c r="I229" s="18"/>
      <c r="J229" s="105"/>
      <c r="K229" s="105"/>
      <c r="L229" s="18"/>
      <c r="M229" s="18"/>
    </row>
    <row r="230" spans="8:13" ht="13.5">
      <c r="H230" s="104"/>
      <c r="I230" s="18"/>
      <c r="J230" s="105"/>
      <c r="K230" s="105"/>
      <c r="L230" s="18"/>
      <c r="M230" s="18"/>
    </row>
    <row r="231" spans="8:13" ht="13.5">
      <c r="H231" s="104"/>
      <c r="I231" s="18"/>
      <c r="J231" s="105"/>
      <c r="K231" s="105"/>
      <c r="L231" s="18"/>
      <c r="M231" s="18"/>
    </row>
    <row r="232" spans="8:13" ht="13.5">
      <c r="H232" s="104"/>
      <c r="I232" s="18"/>
      <c r="J232" s="105"/>
      <c r="K232" s="105"/>
      <c r="L232" s="18"/>
      <c r="M232" s="18"/>
    </row>
    <row r="233" spans="8:13" ht="13.5">
      <c r="H233" s="104"/>
      <c r="I233" s="18"/>
      <c r="J233" s="105"/>
      <c r="K233" s="105"/>
      <c r="L233" s="18"/>
      <c r="M233" s="18"/>
    </row>
    <row r="234" spans="8:13" ht="13.5">
      <c r="H234" s="104"/>
      <c r="I234" s="18"/>
      <c r="J234" s="105"/>
      <c r="K234" s="105"/>
      <c r="L234" s="18"/>
      <c r="M234" s="18"/>
    </row>
    <row r="235" spans="8:13" ht="13.5">
      <c r="H235" s="104"/>
      <c r="I235" s="18"/>
      <c r="J235" s="105"/>
      <c r="K235" s="105"/>
      <c r="L235" s="18"/>
      <c r="M235" s="18"/>
    </row>
    <row r="236" spans="8:13" ht="13.5">
      <c r="H236" s="104"/>
      <c r="I236" s="18"/>
      <c r="J236" s="105"/>
      <c r="K236" s="105"/>
      <c r="L236" s="18"/>
      <c r="M236" s="18"/>
    </row>
    <row r="237" spans="8:13" ht="13.5">
      <c r="H237" s="104"/>
      <c r="I237" s="18"/>
      <c r="J237" s="105"/>
      <c r="K237" s="105"/>
      <c r="L237" s="18"/>
      <c r="M237" s="18"/>
    </row>
    <row r="238" spans="8:13" ht="13.5">
      <c r="H238" s="104"/>
      <c r="I238" s="18"/>
      <c r="J238" s="105"/>
      <c r="K238" s="105"/>
      <c r="L238" s="18"/>
      <c r="M238" s="18"/>
    </row>
    <row r="239" spans="8:13" ht="13.5">
      <c r="H239" s="104"/>
      <c r="I239" s="18"/>
      <c r="J239" s="105"/>
      <c r="K239" s="105"/>
      <c r="L239" s="18"/>
      <c r="M239" s="18"/>
    </row>
    <row r="240" spans="8:13" ht="13.5">
      <c r="H240" s="104"/>
      <c r="I240" s="18"/>
      <c r="J240" s="105"/>
      <c r="K240" s="105"/>
      <c r="L240" s="18"/>
      <c r="M240" s="18"/>
    </row>
    <row r="241" spans="8:13" ht="13.5">
      <c r="H241" s="104"/>
      <c r="I241" s="18"/>
      <c r="J241" s="105"/>
      <c r="K241" s="105"/>
      <c r="L241" s="18"/>
      <c r="M241" s="18"/>
    </row>
    <row r="242" spans="8:13" ht="13.5">
      <c r="H242" s="104"/>
      <c r="I242" s="18"/>
      <c r="J242" s="105"/>
      <c r="K242" s="105"/>
      <c r="L242" s="18"/>
      <c r="M242" s="18"/>
    </row>
    <row r="243" spans="8:13" ht="13.5">
      <c r="H243" s="104"/>
      <c r="I243" s="18"/>
      <c r="J243" s="105"/>
      <c r="K243" s="105"/>
      <c r="L243" s="18"/>
      <c r="M243" s="18"/>
    </row>
    <row r="244" spans="8:13" ht="13.5">
      <c r="H244" s="104"/>
      <c r="I244" s="18"/>
      <c r="J244" s="105"/>
      <c r="K244" s="105"/>
      <c r="L244" s="18"/>
      <c r="M244" s="18"/>
    </row>
    <row r="245" spans="8:13" ht="13.5">
      <c r="H245" s="104"/>
      <c r="I245" s="18"/>
      <c r="J245" s="105"/>
      <c r="K245" s="105"/>
      <c r="L245" s="18"/>
      <c r="M245" s="18"/>
    </row>
    <row r="246" spans="8:13" ht="13.5">
      <c r="H246" s="104"/>
      <c r="I246" s="18"/>
      <c r="J246" s="105"/>
      <c r="K246" s="105"/>
      <c r="L246" s="18"/>
      <c r="M246" s="18"/>
    </row>
    <row r="247" spans="8:13" ht="13.5">
      <c r="H247" s="104"/>
      <c r="I247" s="18"/>
      <c r="J247" s="105"/>
      <c r="K247" s="105"/>
      <c r="L247" s="18"/>
      <c r="M247" s="18"/>
    </row>
    <row r="248" spans="8:13" ht="13.5">
      <c r="H248" s="104"/>
      <c r="I248" s="18"/>
      <c r="J248" s="105"/>
      <c r="K248" s="105"/>
      <c r="L248" s="18"/>
      <c r="M248" s="18"/>
    </row>
    <row r="249" spans="8:13" ht="13.5">
      <c r="H249" s="104"/>
      <c r="I249" s="18"/>
      <c r="J249" s="105"/>
      <c r="K249" s="105"/>
      <c r="L249" s="18"/>
      <c r="M249" s="18"/>
    </row>
    <row r="250" spans="8:13" ht="13.5">
      <c r="H250" s="104"/>
      <c r="I250" s="18"/>
      <c r="J250" s="105"/>
      <c r="K250" s="105"/>
      <c r="L250" s="18"/>
      <c r="M250" s="18"/>
    </row>
    <row r="251" spans="8:13" ht="13.5">
      <c r="H251" s="104"/>
      <c r="I251" s="18"/>
      <c r="J251" s="105"/>
      <c r="K251" s="105"/>
      <c r="L251" s="18"/>
      <c r="M251" s="18"/>
    </row>
    <row r="252" spans="8:13" ht="13.5">
      <c r="H252" s="104"/>
      <c r="I252" s="18"/>
      <c r="J252" s="105"/>
      <c r="K252" s="105"/>
      <c r="L252" s="18"/>
      <c r="M252" s="18"/>
    </row>
    <row r="253" spans="8:13" ht="13.5">
      <c r="H253" s="104"/>
      <c r="I253" s="18"/>
      <c r="J253" s="105"/>
      <c r="K253" s="105"/>
      <c r="L253" s="18"/>
      <c r="M253" s="18"/>
    </row>
    <row r="254" spans="8:13" ht="13.5">
      <c r="H254" s="104"/>
      <c r="I254" s="18"/>
      <c r="J254" s="105"/>
      <c r="K254" s="105"/>
      <c r="L254" s="18"/>
      <c r="M254" s="18"/>
    </row>
    <row r="255" spans="8:13" ht="13.5">
      <c r="H255" s="104"/>
      <c r="I255" s="18"/>
      <c r="J255" s="105"/>
      <c r="K255" s="105"/>
      <c r="L255" s="18"/>
      <c r="M255" s="18"/>
    </row>
    <row r="256" spans="8:13" ht="13.5">
      <c r="H256" s="104"/>
      <c r="I256" s="18"/>
      <c r="J256" s="105"/>
      <c r="K256" s="105"/>
      <c r="L256" s="18"/>
      <c r="M256" s="18"/>
    </row>
    <row r="257" spans="8:13" ht="13.5">
      <c r="H257" s="104"/>
      <c r="I257" s="18"/>
      <c r="J257" s="105"/>
      <c r="K257" s="105"/>
      <c r="L257" s="18"/>
      <c r="M257" s="18"/>
    </row>
    <row r="258" spans="8:13" ht="13.5">
      <c r="H258" s="104"/>
      <c r="I258" s="18"/>
      <c r="J258" s="105"/>
      <c r="K258" s="105"/>
      <c r="L258" s="18"/>
      <c r="M258" s="18"/>
    </row>
    <row r="259" spans="8:13" ht="13.5">
      <c r="H259" s="104"/>
      <c r="I259" s="18"/>
      <c r="J259" s="105"/>
      <c r="K259" s="105"/>
      <c r="L259" s="18"/>
      <c r="M259" s="18"/>
    </row>
    <row r="260" spans="8:13" ht="13.5">
      <c r="H260" s="104"/>
      <c r="I260" s="18"/>
      <c r="J260" s="105"/>
      <c r="K260" s="105"/>
      <c r="L260" s="18"/>
      <c r="M260" s="18"/>
    </row>
    <row r="261" spans="8:13" ht="13.5">
      <c r="H261" s="104"/>
      <c r="I261" s="18"/>
      <c r="J261" s="105"/>
      <c r="K261" s="105"/>
      <c r="L261" s="18"/>
      <c r="M261" s="18"/>
    </row>
    <row r="262" spans="8:13" ht="13.5">
      <c r="H262" s="104"/>
      <c r="I262" s="18"/>
      <c r="J262" s="105"/>
      <c r="K262" s="105"/>
      <c r="L262" s="18"/>
      <c r="M262" s="18"/>
    </row>
    <row r="263" spans="8:13" ht="13.5">
      <c r="H263" s="104"/>
      <c r="I263" s="18"/>
      <c r="J263" s="105"/>
      <c r="K263" s="105"/>
      <c r="L263" s="18"/>
      <c r="M263" s="18"/>
    </row>
    <row r="264" spans="8:13" ht="13.5">
      <c r="H264" s="104"/>
      <c r="I264" s="18"/>
      <c r="J264" s="105"/>
      <c r="K264" s="105"/>
      <c r="L264" s="18"/>
      <c r="M264" s="18"/>
    </row>
    <row r="265" spans="8:13" ht="13.5">
      <c r="H265" s="104"/>
      <c r="I265" s="18"/>
      <c r="J265" s="105"/>
      <c r="K265" s="105"/>
      <c r="L265" s="18"/>
      <c r="M265" s="18"/>
    </row>
    <row r="266" spans="8:13" ht="13.5">
      <c r="H266" s="104"/>
      <c r="I266" s="18"/>
      <c r="J266" s="105"/>
      <c r="K266" s="105"/>
      <c r="L266" s="18"/>
      <c r="M266" s="18"/>
    </row>
    <row r="267" spans="8:13" ht="13.5">
      <c r="H267" s="104"/>
      <c r="I267" s="18"/>
      <c r="J267" s="105"/>
      <c r="K267" s="105"/>
      <c r="L267" s="18"/>
      <c r="M267" s="18"/>
    </row>
    <row r="268" spans="8:13" ht="13.5">
      <c r="H268" s="104"/>
      <c r="I268" s="18"/>
      <c r="J268" s="105"/>
      <c r="K268" s="105"/>
      <c r="L268" s="18"/>
      <c r="M268" s="18"/>
    </row>
    <row r="269" spans="8:13" ht="13.5">
      <c r="H269" s="104"/>
      <c r="I269" s="18"/>
      <c r="J269" s="105"/>
      <c r="K269" s="105"/>
      <c r="L269" s="18"/>
      <c r="M269" s="18"/>
    </row>
    <row r="270" spans="8:13" ht="13.5">
      <c r="H270" s="104"/>
      <c r="I270" s="18"/>
      <c r="J270" s="105"/>
      <c r="K270" s="105"/>
      <c r="L270" s="18"/>
      <c r="M270" s="18"/>
    </row>
    <row r="271" spans="8:13" ht="13.5">
      <c r="H271" s="104"/>
      <c r="I271" s="18"/>
      <c r="J271" s="105"/>
      <c r="K271" s="105"/>
      <c r="L271" s="18"/>
      <c r="M271" s="18"/>
    </row>
    <row r="272" spans="8:13" ht="13.5">
      <c r="H272" s="104"/>
      <c r="I272" s="18"/>
      <c r="J272" s="105"/>
      <c r="K272" s="105"/>
      <c r="L272" s="18"/>
      <c r="M272" s="18"/>
    </row>
    <row r="273" spans="8:13" ht="13.5">
      <c r="H273" s="104"/>
      <c r="I273" s="18"/>
      <c r="J273" s="105"/>
      <c r="K273" s="105"/>
      <c r="L273" s="18"/>
      <c r="M273" s="18"/>
    </row>
    <row r="274" spans="8:13" ht="13.5">
      <c r="H274" s="104"/>
      <c r="I274" s="18"/>
      <c r="J274" s="105"/>
      <c r="K274" s="105"/>
      <c r="L274" s="18"/>
      <c r="M274" s="18"/>
    </row>
    <row r="275" spans="8:13" ht="13.5">
      <c r="H275" s="104"/>
      <c r="I275" s="18"/>
      <c r="J275" s="105"/>
      <c r="K275" s="105"/>
      <c r="L275" s="18"/>
      <c r="M275" s="18"/>
    </row>
    <row r="276" spans="8:13" ht="13.5">
      <c r="H276" s="104"/>
      <c r="I276" s="18"/>
      <c r="J276" s="105"/>
      <c r="K276" s="105"/>
      <c r="L276" s="18"/>
      <c r="M276" s="18"/>
    </row>
    <row r="277" spans="8:13" ht="13.5">
      <c r="H277" s="104"/>
      <c r="I277" s="18"/>
      <c r="J277" s="105"/>
      <c r="K277" s="105"/>
      <c r="L277" s="18"/>
      <c r="M277" s="18"/>
    </row>
    <row r="278" spans="8:13" ht="13.5">
      <c r="H278" s="104"/>
      <c r="I278" s="18"/>
      <c r="J278" s="105"/>
      <c r="K278" s="105"/>
      <c r="L278" s="18"/>
      <c r="M278" s="18"/>
    </row>
    <row r="279" spans="8:13" ht="13.5">
      <c r="H279" s="104"/>
      <c r="I279" s="18"/>
      <c r="J279" s="105"/>
      <c r="K279" s="105"/>
      <c r="L279" s="18"/>
      <c r="M279" s="18"/>
    </row>
    <row r="280" spans="8:13" ht="13.5">
      <c r="H280" s="104"/>
      <c r="I280" s="18"/>
      <c r="J280" s="105"/>
      <c r="K280" s="105"/>
      <c r="L280" s="18"/>
      <c r="M280" s="18"/>
    </row>
    <row r="281" spans="8:13" ht="13.5">
      <c r="H281" s="104"/>
      <c r="I281" s="18"/>
      <c r="J281" s="105"/>
      <c r="K281" s="105"/>
      <c r="L281" s="18"/>
      <c r="M281" s="18"/>
    </row>
    <row r="282" spans="8:13" ht="13.5">
      <c r="H282" s="104"/>
      <c r="I282" s="18"/>
      <c r="J282" s="105"/>
      <c r="K282" s="105"/>
      <c r="L282" s="18"/>
      <c r="M282" s="18"/>
    </row>
    <row r="283" spans="8:13" ht="13.5">
      <c r="H283" s="104"/>
      <c r="I283" s="18"/>
      <c r="J283" s="105"/>
      <c r="K283" s="105"/>
      <c r="L283" s="18"/>
      <c r="M283" s="18"/>
    </row>
    <row r="284" spans="8:13" ht="13.5">
      <c r="H284" s="104"/>
      <c r="I284" s="18"/>
      <c r="J284" s="105"/>
      <c r="K284" s="105"/>
      <c r="L284" s="18"/>
      <c r="M284" s="18"/>
    </row>
    <row r="285" spans="8:13" ht="13.5">
      <c r="H285" s="104"/>
      <c r="I285" s="18"/>
      <c r="J285" s="105"/>
      <c r="K285" s="105"/>
      <c r="L285" s="18"/>
      <c r="M285" s="18"/>
    </row>
    <row r="286" spans="8:13" ht="13.5">
      <c r="H286" s="104"/>
      <c r="I286" s="18"/>
      <c r="J286" s="105"/>
      <c r="K286" s="105"/>
      <c r="L286" s="18"/>
      <c r="M286" s="18"/>
    </row>
    <row r="287" spans="8:13" ht="13.5">
      <c r="H287" s="104"/>
      <c r="I287" s="18"/>
      <c r="J287" s="105"/>
      <c r="K287" s="105"/>
      <c r="L287" s="18"/>
      <c r="M287" s="18"/>
    </row>
    <row r="288" spans="8:13" ht="13.5">
      <c r="H288" s="104"/>
      <c r="I288" s="18"/>
      <c r="J288" s="105"/>
      <c r="K288" s="105"/>
      <c r="L288" s="18"/>
      <c r="M288" s="18"/>
    </row>
    <row r="289" spans="8:13" ht="13.5">
      <c r="H289" s="104"/>
      <c r="I289" s="18"/>
      <c r="J289" s="105"/>
      <c r="K289" s="105"/>
      <c r="L289" s="18"/>
      <c r="M289" s="18"/>
    </row>
    <row r="290" spans="8:13" ht="13.5">
      <c r="H290" s="104"/>
      <c r="I290" s="18"/>
      <c r="J290" s="105"/>
      <c r="K290" s="105"/>
      <c r="L290" s="18"/>
      <c r="M290" s="18"/>
    </row>
    <row r="291" spans="8:13" ht="13.5">
      <c r="H291" s="104"/>
      <c r="I291" s="18"/>
      <c r="J291" s="105"/>
      <c r="K291" s="105"/>
      <c r="L291" s="18"/>
      <c r="M291" s="18"/>
    </row>
    <row r="292" spans="8:13" ht="13.5">
      <c r="H292" s="104"/>
      <c r="I292" s="18"/>
      <c r="J292" s="105"/>
      <c r="K292" s="105"/>
      <c r="L292" s="18"/>
      <c r="M292" s="18"/>
    </row>
    <row r="293" spans="8:13" ht="13.5">
      <c r="H293" s="104"/>
      <c r="I293" s="18"/>
      <c r="J293" s="105"/>
      <c r="K293" s="105"/>
      <c r="L293" s="18"/>
      <c r="M293" s="18"/>
    </row>
    <row r="294" spans="8:13" ht="13.5">
      <c r="H294" s="104"/>
      <c r="I294" s="18"/>
      <c r="J294" s="105"/>
      <c r="K294" s="105"/>
      <c r="L294" s="18"/>
      <c r="M294" s="18"/>
    </row>
    <row r="295" spans="8:13" ht="13.5">
      <c r="H295" s="104"/>
      <c r="I295" s="18"/>
      <c r="J295" s="105"/>
      <c r="K295" s="105"/>
      <c r="L295" s="18"/>
      <c r="M295" s="18"/>
    </row>
    <row r="296" spans="8:13" ht="13.5">
      <c r="H296" s="104"/>
      <c r="I296" s="18"/>
      <c r="J296" s="105"/>
      <c r="K296" s="105"/>
      <c r="L296" s="18"/>
      <c r="M296" s="18"/>
    </row>
    <row r="297" spans="8:13" ht="13.5">
      <c r="H297" s="104"/>
      <c r="I297" s="18"/>
      <c r="J297" s="105"/>
      <c r="K297" s="105"/>
      <c r="L297" s="18"/>
      <c r="M297" s="18"/>
    </row>
    <row r="298" spans="8:13" ht="13.5">
      <c r="H298" s="104"/>
      <c r="I298" s="18"/>
      <c r="J298" s="105"/>
      <c r="K298" s="105"/>
      <c r="L298" s="18"/>
      <c r="M298" s="18"/>
    </row>
    <row r="299" spans="8:13" ht="13.5">
      <c r="H299" s="104"/>
      <c r="I299" s="18"/>
      <c r="J299" s="105"/>
      <c r="K299" s="105"/>
      <c r="L299" s="18"/>
      <c r="M299" s="18"/>
    </row>
    <row r="300" spans="8:13" ht="13.5">
      <c r="H300" s="104"/>
      <c r="I300" s="18"/>
      <c r="J300" s="105"/>
      <c r="K300" s="105"/>
      <c r="L300" s="18"/>
      <c r="M300" s="18"/>
    </row>
    <row r="301" spans="8:13" ht="13.5">
      <c r="H301" s="104"/>
      <c r="I301" s="18"/>
      <c r="J301" s="105"/>
      <c r="K301" s="105"/>
      <c r="L301" s="18"/>
      <c r="M301" s="18"/>
    </row>
    <row r="302" spans="8:13" ht="13.5">
      <c r="H302" s="104"/>
      <c r="I302" s="18"/>
      <c r="J302" s="105"/>
      <c r="K302" s="105"/>
      <c r="L302" s="18"/>
      <c r="M302" s="18"/>
    </row>
    <row r="303" spans="8:13" ht="13.5">
      <c r="H303" s="104"/>
      <c r="I303" s="18"/>
      <c r="J303" s="105"/>
      <c r="K303" s="105"/>
      <c r="L303" s="18"/>
      <c r="M303" s="18"/>
    </row>
    <row r="304" spans="8:13" ht="13.5">
      <c r="H304" s="104"/>
      <c r="I304" s="18"/>
      <c r="J304" s="105"/>
      <c r="K304" s="105"/>
      <c r="L304" s="18"/>
      <c r="M304" s="18"/>
    </row>
    <row r="305" spans="8:13" ht="13.5">
      <c r="H305" s="104"/>
      <c r="I305" s="18"/>
      <c r="J305" s="105"/>
      <c r="K305" s="105"/>
      <c r="L305" s="18"/>
      <c r="M305" s="18"/>
    </row>
    <row r="306" spans="8:13" ht="13.5">
      <c r="H306" s="104"/>
      <c r="I306" s="18"/>
      <c r="J306" s="105"/>
      <c r="K306" s="105"/>
      <c r="L306" s="18"/>
      <c r="M306" s="18"/>
    </row>
    <row r="307" spans="8:13" ht="13.5">
      <c r="H307" s="104"/>
      <c r="I307" s="18"/>
      <c r="J307" s="105"/>
      <c r="K307" s="105"/>
      <c r="L307" s="18"/>
      <c r="M307" s="18"/>
    </row>
    <row r="308" spans="8:13" ht="13.5">
      <c r="H308" s="104"/>
      <c r="I308" s="18"/>
      <c r="J308" s="105"/>
      <c r="K308" s="105"/>
      <c r="L308" s="18"/>
      <c r="M308" s="18"/>
    </row>
    <row r="309" spans="8:13" ht="13.5">
      <c r="H309" s="104"/>
      <c r="I309" s="18"/>
      <c r="J309" s="105"/>
      <c r="K309" s="105"/>
      <c r="L309" s="18"/>
      <c r="M309" s="18"/>
    </row>
    <row r="310" spans="8:13" ht="13.5">
      <c r="H310" s="104"/>
      <c r="I310" s="18"/>
      <c r="J310" s="105"/>
      <c r="K310" s="105"/>
      <c r="L310" s="18"/>
      <c r="M310" s="18"/>
    </row>
    <row r="311" spans="8:13" ht="13.5">
      <c r="H311" s="104"/>
      <c r="I311" s="18"/>
      <c r="J311" s="105"/>
      <c r="K311" s="105"/>
      <c r="L311" s="18"/>
      <c r="M311" s="18"/>
    </row>
    <row r="312" spans="8:13" ht="13.5">
      <c r="H312" s="104"/>
      <c r="I312" s="18"/>
      <c r="J312" s="105"/>
      <c r="K312" s="105"/>
      <c r="L312" s="18"/>
      <c r="M312" s="18"/>
    </row>
    <row r="313" spans="8:13" ht="13.5">
      <c r="H313" s="104"/>
      <c r="I313" s="18"/>
      <c r="J313" s="105"/>
      <c r="K313" s="105"/>
      <c r="L313" s="18"/>
      <c r="M313" s="18"/>
    </row>
    <row r="314" spans="8:13" ht="13.5">
      <c r="H314" s="104"/>
      <c r="I314" s="18"/>
      <c r="J314" s="105"/>
      <c r="K314" s="105"/>
      <c r="L314" s="18"/>
      <c r="M314" s="18"/>
    </row>
    <row r="315" spans="8:13" ht="13.5">
      <c r="H315" s="104"/>
      <c r="I315" s="18"/>
      <c r="J315" s="105"/>
      <c r="K315" s="105"/>
      <c r="L315" s="18"/>
      <c r="M315" s="18"/>
    </row>
    <row r="316" spans="8:13" ht="13.5">
      <c r="H316" s="104"/>
      <c r="I316" s="18"/>
      <c r="J316" s="105"/>
      <c r="K316" s="105"/>
      <c r="L316" s="18"/>
      <c r="M316" s="18"/>
    </row>
    <row r="317" spans="8:13" ht="13.5">
      <c r="H317" s="104"/>
      <c r="I317" s="18"/>
      <c r="J317" s="105"/>
      <c r="K317" s="105"/>
      <c r="L317" s="18"/>
      <c r="M317" s="18"/>
    </row>
    <row r="318" spans="8:13" ht="13.5">
      <c r="H318" s="104"/>
      <c r="I318" s="18"/>
      <c r="J318" s="105"/>
      <c r="K318" s="105"/>
      <c r="L318" s="18"/>
      <c r="M318" s="18"/>
    </row>
    <row r="319" spans="8:13" ht="13.5">
      <c r="H319" s="104"/>
      <c r="I319" s="18"/>
      <c r="J319" s="105"/>
      <c r="K319" s="105"/>
      <c r="L319" s="18"/>
      <c r="M319" s="18"/>
    </row>
    <row r="320" spans="8:13" ht="13.5">
      <c r="H320" s="104"/>
      <c r="I320" s="18"/>
      <c r="J320" s="105"/>
      <c r="K320" s="105"/>
      <c r="L320" s="18"/>
      <c r="M320" s="18"/>
    </row>
    <row r="321" spans="8:13" ht="13.5">
      <c r="H321" s="104"/>
      <c r="I321" s="18"/>
      <c r="J321" s="105"/>
      <c r="K321" s="105"/>
      <c r="L321" s="18"/>
      <c r="M321" s="18"/>
    </row>
    <row r="322" spans="8:13" ht="13.5">
      <c r="H322" s="104"/>
      <c r="I322" s="18"/>
      <c r="J322" s="105"/>
      <c r="K322" s="105"/>
      <c r="L322" s="18"/>
      <c r="M322" s="18"/>
    </row>
    <row r="323" spans="8:13" ht="13.5">
      <c r="H323" s="104"/>
      <c r="I323" s="18"/>
      <c r="J323" s="105"/>
      <c r="K323" s="105"/>
      <c r="L323" s="18"/>
      <c r="M323" s="18"/>
    </row>
    <row r="324" spans="8:13" ht="13.5">
      <c r="H324" s="104"/>
      <c r="I324" s="18"/>
      <c r="J324" s="105"/>
      <c r="K324" s="105"/>
      <c r="L324" s="18"/>
      <c r="M324" s="18"/>
    </row>
    <row r="325" spans="8:13" ht="13.5">
      <c r="H325" s="104"/>
      <c r="I325" s="18"/>
      <c r="J325" s="105"/>
      <c r="K325" s="105"/>
      <c r="L325" s="18"/>
      <c r="M325" s="18"/>
    </row>
    <row r="326" spans="8:13" ht="13.5">
      <c r="H326" s="104"/>
      <c r="I326" s="18"/>
      <c r="J326" s="105"/>
      <c r="K326" s="105"/>
      <c r="L326" s="18"/>
      <c r="M326" s="18"/>
    </row>
    <row r="327" spans="8:13" ht="13.5">
      <c r="H327" s="104"/>
      <c r="I327" s="18"/>
      <c r="J327" s="105"/>
      <c r="K327" s="105"/>
      <c r="L327" s="18"/>
      <c r="M327" s="18"/>
    </row>
    <row r="328" spans="8:13" ht="13.5">
      <c r="H328" s="104"/>
      <c r="I328" s="18"/>
      <c r="J328" s="105"/>
      <c r="K328" s="105"/>
      <c r="L328" s="18"/>
      <c r="M328" s="18"/>
    </row>
    <row r="329" spans="8:13" ht="13.5">
      <c r="H329" s="104"/>
      <c r="I329" s="18"/>
      <c r="J329" s="105"/>
      <c r="K329" s="105"/>
      <c r="L329" s="18"/>
      <c r="M329" s="18"/>
    </row>
    <row r="330" spans="8:13" ht="13.5">
      <c r="H330" s="104"/>
      <c r="I330" s="18"/>
      <c r="J330" s="105"/>
      <c r="K330" s="105"/>
      <c r="L330" s="18"/>
      <c r="M330" s="18"/>
    </row>
    <row r="331" spans="8:13" ht="13.5">
      <c r="H331" s="104"/>
      <c r="I331" s="18"/>
      <c r="J331" s="105"/>
      <c r="K331" s="105"/>
      <c r="L331" s="18"/>
      <c r="M331" s="18"/>
    </row>
    <row r="332" spans="8:13" ht="13.5">
      <c r="H332" s="104"/>
      <c r="I332" s="18"/>
      <c r="J332" s="105"/>
      <c r="K332" s="105"/>
      <c r="L332" s="18"/>
      <c r="M332" s="18"/>
    </row>
    <row r="333" spans="8:13" ht="13.5">
      <c r="H333" s="104"/>
      <c r="I333" s="18"/>
      <c r="J333" s="105"/>
      <c r="K333" s="105"/>
      <c r="L333" s="18"/>
      <c r="M333" s="18"/>
    </row>
    <row r="334" spans="8:13" ht="13.5">
      <c r="H334" s="104"/>
      <c r="I334" s="18"/>
      <c r="J334" s="105"/>
      <c r="K334" s="105"/>
      <c r="L334" s="18"/>
      <c r="M334" s="18"/>
    </row>
    <row r="335" spans="8:13" ht="13.5">
      <c r="H335" s="104"/>
      <c r="I335" s="18"/>
      <c r="J335" s="105"/>
      <c r="K335" s="105"/>
      <c r="L335" s="18"/>
      <c r="M335" s="18"/>
    </row>
    <row r="336" spans="8:13" ht="13.5">
      <c r="H336" s="104"/>
      <c r="I336" s="18"/>
      <c r="J336" s="105"/>
      <c r="K336" s="105"/>
      <c r="L336" s="18"/>
      <c r="M336" s="18"/>
    </row>
    <row r="337" spans="8:13" ht="13.5">
      <c r="H337" s="104"/>
      <c r="I337" s="18"/>
      <c r="J337" s="105"/>
      <c r="K337" s="105"/>
      <c r="L337" s="18"/>
      <c r="M337" s="18"/>
    </row>
    <row r="338" spans="8:13" ht="13.5">
      <c r="H338" s="104"/>
      <c r="I338" s="18"/>
      <c r="J338" s="105"/>
      <c r="K338" s="105"/>
      <c r="L338" s="18"/>
      <c r="M338" s="18"/>
    </row>
    <row r="339" spans="8:13" ht="13.5">
      <c r="H339" s="104"/>
      <c r="I339" s="18"/>
      <c r="J339" s="105"/>
      <c r="K339" s="105"/>
      <c r="L339" s="18"/>
      <c r="M339" s="18"/>
    </row>
    <row r="340" spans="8:13" ht="13.5">
      <c r="H340" s="104"/>
      <c r="I340" s="18"/>
      <c r="J340" s="105"/>
      <c r="K340" s="105"/>
      <c r="L340" s="18"/>
      <c r="M340" s="18"/>
    </row>
    <row r="341" spans="8:13" ht="13.5">
      <c r="H341" s="104"/>
      <c r="I341" s="18"/>
      <c r="J341" s="105"/>
      <c r="K341" s="18"/>
      <c r="L341" s="18"/>
      <c r="M341" s="18"/>
    </row>
    <row r="342" spans="8:13" ht="13.5">
      <c r="H342" s="104"/>
      <c r="I342" s="18"/>
      <c r="J342" s="105"/>
      <c r="K342" s="18"/>
      <c r="L342" s="18"/>
      <c r="M342" s="18"/>
    </row>
    <row r="343" spans="8:13" ht="13.5">
      <c r="H343" s="104"/>
      <c r="I343" s="18"/>
      <c r="J343" s="105"/>
      <c r="K343" s="18"/>
      <c r="L343" s="18"/>
      <c r="M343" s="18"/>
    </row>
    <row r="344" spans="8:13" ht="13.5">
      <c r="H344" s="104"/>
      <c r="I344" s="18"/>
      <c r="J344" s="105"/>
      <c r="K344" s="18"/>
      <c r="L344" s="18"/>
      <c r="M344" s="18"/>
    </row>
    <row r="345" spans="8:13" ht="13.5">
      <c r="H345" s="104"/>
      <c r="I345" s="18"/>
      <c r="J345" s="105"/>
      <c r="K345" s="18"/>
      <c r="L345" s="18"/>
      <c r="M345" s="18"/>
    </row>
    <row r="346" spans="8:13" ht="13.5">
      <c r="H346" s="104"/>
      <c r="I346" s="18"/>
      <c r="J346" s="105"/>
      <c r="K346" s="18"/>
      <c r="L346" s="18"/>
      <c r="M346" s="18"/>
    </row>
    <row r="347" spans="8:13" ht="13.5">
      <c r="H347" s="104"/>
      <c r="I347" s="18"/>
      <c r="J347" s="105"/>
      <c r="K347" s="18"/>
      <c r="L347" s="18"/>
      <c r="M347" s="18"/>
    </row>
    <row r="348" spans="8:13" ht="13.5">
      <c r="H348" s="104"/>
      <c r="I348" s="18"/>
      <c r="J348" s="105"/>
      <c r="K348" s="18"/>
      <c r="L348" s="18"/>
      <c r="M348" s="18"/>
    </row>
    <row r="349" spans="8:13" ht="13.5">
      <c r="H349" s="104"/>
      <c r="I349" s="18"/>
      <c r="J349" s="105"/>
      <c r="K349" s="18"/>
      <c r="L349" s="18"/>
      <c r="M349" s="18"/>
    </row>
    <row r="350" spans="8:13" ht="13.5">
      <c r="H350" s="104"/>
      <c r="I350" s="18"/>
      <c r="J350" s="105"/>
      <c r="K350" s="18"/>
      <c r="L350" s="18"/>
      <c r="M350" s="18"/>
    </row>
    <row r="351" spans="8:13" ht="13.5">
      <c r="H351" s="104"/>
      <c r="I351" s="18"/>
      <c r="J351" s="105"/>
      <c r="K351" s="18"/>
      <c r="L351" s="18"/>
      <c r="M351" s="18"/>
    </row>
    <row r="352" spans="8:13" ht="13.5">
      <c r="H352" s="104"/>
      <c r="I352" s="18"/>
      <c r="J352" s="105"/>
      <c r="K352" s="18"/>
      <c r="L352" s="18"/>
      <c r="M352" s="18"/>
    </row>
    <row r="353" spans="8:13" ht="13.5">
      <c r="H353" s="104"/>
      <c r="I353" s="18"/>
      <c r="J353" s="105"/>
      <c r="K353" s="18"/>
      <c r="L353" s="18"/>
      <c r="M353" s="18"/>
    </row>
    <row r="354" spans="8:13" ht="13.5">
      <c r="H354" s="104"/>
      <c r="I354" s="18"/>
      <c r="J354" s="105"/>
      <c r="K354" s="18"/>
      <c r="L354" s="18"/>
      <c r="M354" s="18"/>
    </row>
    <row r="355" spans="8:13" ht="13.5">
      <c r="H355" s="104"/>
      <c r="I355" s="18"/>
      <c r="J355" s="105"/>
      <c r="K355" s="18"/>
      <c r="L355" s="18"/>
      <c r="M355" s="18"/>
    </row>
    <row r="356" spans="8:13" ht="13.5">
      <c r="H356" s="104"/>
      <c r="I356" s="18"/>
      <c r="J356" s="105"/>
      <c r="K356" s="18"/>
      <c r="L356" s="18"/>
      <c r="M356" s="18"/>
    </row>
    <row r="357" spans="8:13" ht="13.5">
      <c r="H357" s="104"/>
      <c r="I357" s="18"/>
      <c r="J357" s="105"/>
      <c r="K357" s="18"/>
      <c r="L357" s="18"/>
      <c r="M357" s="18"/>
    </row>
    <row r="358" spans="8:13" ht="13.5">
      <c r="H358" s="104"/>
      <c r="I358" s="18"/>
      <c r="J358" s="105"/>
      <c r="K358" s="18"/>
      <c r="L358" s="18"/>
      <c r="M358" s="18"/>
    </row>
    <row r="359" spans="8:13" ht="13.5">
      <c r="H359" s="104"/>
      <c r="I359" s="18"/>
      <c r="J359" s="105"/>
      <c r="K359" s="18"/>
      <c r="L359" s="18"/>
      <c r="M359" s="18"/>
    </row>
    <row r="360" spans="8:13" ht="13.5">
      <c r="H360" s="104"/>
      <c r="I360" s="18"/>
      <c r="J360" s="105"/>
      <c r="K360" s="18"/>
      <c r="L360" s="18"/>
      <c r="M360" s="18"/>
    </row>
    <row r="361" spans="8:13" ht="13.5">
      <c r="H361" s="104"/>
      <c r="I361" s="18"/>
      <c r="J361" s="105"/>
      <c r="K361" s="18"/>
      <c r="L361" s="18"/>
      <c r="M361" s="18"/>
    </row>
    <row r="362" spans="8:13" ht="13.5">
      <c r="H362" s="104"/>
      <c r="I362" s="18"/>
      <c r="J362" s="105"/>
      <c r="K362" s="18"/>
      <c r="L362" s="18"/>
      <c r="M362" s="18"/>
    </row>
    <row r="363" spans="8:13" ht="13.5">
      <c r="H363" s="104"/>
      <c r="I363" s="18"/>
      <c r="J363" s="105"/>
      <c r="K363" s="18"/>
      <c r="L363" s="18"/>
      <c r="M363" s="18"/>
    </row>
    <row r="364" spans="8:13" ht="13.5">
      <c r="H364" s="104"/>
      <c r="I364" s="18"/>
      <c r="J364" s="105"/>
      <c r="K364" s="18"/>
      <c r="L364" s="18"/>
      <c r="M364" s="18"/>
    </row>
    <row r="365" spans="8:13" ht="13.5">
      <c r="H365" s="104"/>
      <c r="I365" s="18"/>
      <c r="J365" s="105"/>
      <c r="K365" s="18"/>
      <c r="L365" s="18"/>
      <c r="M365" s="18"/>
    </row>
    <row r="366" spans="8:13" ht="13.5">
      <c r="H366" s="104"/>
      <c r="I366" s="18"/>
      <c r="J366" s="18"/>
      <c r="K366" s="18"/>
      <c r="L366" s="18"/>
      <c r="M366" s="18"/>
    </row>
  </sheetData>
  <sheetProtection sheet="1" selectLockedCells="1"/>
  <mergeCells count="47">
    <mergeCell ref="A5:Y5"/>
    <mergeCell ref="N6:Q6"/>
    <mergeCell ref="A14:B14"/>
    <mergeCell ref="C13:C14"/>
    <mergeCell ref="G13:H13"/>
    <mergeCell ref="G14:H14"/>
    <mergeCell ref="K7:M7"/>
    <mergeCell ref="V6:X6"/>
    <mergeCell ref="N7:Q7"/>
    <mergeCell ref="R6:U6"/>
    <mergeCell ref="A1:Y1"/>
    <mergeCell ref="A2:B3"/>
    <mergeCell ref="C2:D2"/>
    <mergeCell ref="L2:Y2"/>
    <mergeCell ref="C3:D3"/>
    <mergeCell ref="A4:B4"/>
    <mergeCell ref="C4:D4"/>
    <mergeCell ref="E4:Q4"/>
    <mergeCell ref="R7:U7"/>
    <mergeCell ref="V7:X7"/>
    <mergeCell ref="R8:U8"/>
    <mergeCell ref="B9:C9"/>
    <mergeCell ref="D9:E9"/>
    <mergeCell ref="F9:M9"/>
    <mergeCell ref="N9:Q9"/>
    <mergeCell ref="R9:U9"/>
    <mergeCell ref="I7:J7"/>
    <mergeCell ref="N11:Q11"/>
    <mergeCell ref="B12:C12"/>
    <mergeCell ref="E12:G12"/>
    <mergeCell ref="N8:Q8"/>
    <mergeCell ref="B7:C7"/>
    <mergeCell ref="B11:D11"/>
    <mergeCell ref="E11:G11"/>
    <mergeCell ref="H11:I11"/>
    <mergeCell ref="D7:E7"/>
    <mergeCell ref="F7:H7"/>
    <mergeCell ref="V12:Y12"/>
    <mergeCell ref="R11:T11"/>
    <mergeCell ref="I14:P14"/>
    <mergeCell ref="Q14:X14"/>
    <mergeCell ref="W11:X11"/>
    <mergeCell ref="H12:I12"/>
    <mergeCell ref="J12:M12"/>
    <mergeCell ref="N12:Q12"/>
    <mergeCell ref="R12:T12"/>
    <mergeCell ref="J11:M11"/>
  </mergeCells>
  <conditionalFormatting sqref="I16:I35 Q16:Q35">
    <cfRule type="expression" priority="6" dxfId="1" stopIfTrue="1">
      <formula>IF(AND(I16="",#REF!=""),TRUE,FALSE)</formula>
    </cfRule>
  </conditionalFormatting>
  <conditionalFormatting sqref="N9 R9 F9 B9 D9 N7 D12 R7 F7 U11 W11 U12">
    <cfRule type="expression" priority="5" dxfId="1" stopIfTrue="1">
      <formula>IF(B7="",TRUE,FALSE)</formula>
    </cfRule>
  </conditionalFormatting>
  <conditionalFormatting sqref="D14:F14">
    <cfRule type="expression" priority="2" dxfId="1" stopIfTrue="1">
      <formula>IF(D14="",TRUE,FALSE)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7"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sqref="I16:I35 Q16:Q35">
      <formula1>$C$39:$C$43</formula1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alfKatakana" sqref="E16:F35 I7"/>
    <dataValidation allowBlank="1" showInputMessage="1" showErrorMessage="1" imeMode="hiragana" sqref="R13 D12 E11:F12 N7 F9 D9 R11 R7 H11 B12 U16:U35 M16:M35 J13 C16:D35"/>
    <dataValidation type="whole" allowBlank="1" showInputMessage="1" showErrorMessage="1" imeMode="off" sqref="D14">
      <formula1>0</formula1>
      <formula2>1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16:B35">
      <formula1>101</formula1>
      <formula2>9999</formula2>
    </dataValidation>
    <dataValidation type="whole" allowBlank="1" showInputMessage="1" showErrorMessage="1" imeMode="off" sqref="G16:G35">
      <formula1>1</formula1>
      <formula2>3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$C$46:$C$47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2010-02-11T11:14:41Z</cp:lastPrinted>
  <dcterms:created xsi:type="dcterms:W3CDTF">2009-02-12T23:40:28Z</dcterms:created>
  <dcterms:modified xsi:type="dcterms:W3CDTF">2017-02-28T15:08:32Z</dcterms:modified>
  <cp:category/>
  <cp:version/>
  <cp:contentType/>
  <cp:contentStatus/>
</cp:coreProperties>
</file>